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66925"/>
  <mc:AlternateContent xmlns:mc="http://schemas.openxmlformats.org/markup-compatibility/2006">
    <mc:Choice Requires="x15">
      <x15ac:absPath xmlns:x15ac="http://schemas.microsoft.com/office/spreadsheetml/2010/11/ac" url="https://centraldeinversionessa-my.sharepoint.com/personal/jigonzalez_cisa_gov_co/Documents/Documentos/Actualización página web 2024/Contratación/Junio/"/>
    </mc:Choice>
  </mc:AlternateContent>
  <xr:revisionPtr revIDLastSave="0" documentId="8_{AEF1D22C-5087-496D-BC0A-EE8CBD95D31B}" xr6:coauthVersionLast="47" xr6:coauthVersionMax="47" xr10:uidLastSave="{00000000-0000-0000-0000-000000000000}"/>
  <bookViews>
    <workbookView xWindow="-110" yWindow="-110" windowWidth="19420" windowHeight="10420" xr2:uid="{FF59DC9C-8C74-425C-A493-E39E0B9DC566}"/>
  </bookViews>
  <sheets>
    <sheet name="CONTRATOS MANUAL 44 - MANUAL 26" sheetId="6" r:id="rId1"/>
    <sheet name="ÓRDENES DE SERVICIO" sheetId="7" r:id="rId2"/>
    <sheet name="ÓRDENES DE COMPRA" sheetId="8" r:id="rId3"/>
  </sheets>
  <definedNames>
    <definedName name="_xlnm._FilterDatabase" localSheetId="0" hidden="1">'CONTRATOS MANUAL 44 - MANUAL 26'!$A$2:$U$154</definedName>
    <definedName name="_xlnm._FilterDatabase" localSheetId="2" hidden="1">'ÓRDENES DE COMPRA'!$A$2:$S$5</definedName>
    <definedName name="_xlnm._FilterDatabase" localSheetId="1" hidden="1">'ÓRDENES DE SERVICIO'!$A$2:$T$2</definedName>
    <definedName name="_xlnm.Print_Area" localSheetId="0">'CONTRATOS MANUAL 44 - MANUAL 26'!$A$1:$T$171</definedName>
    <definedName name="_xlnm.Print_Area" localSheetId="2">'ÓRDENES DE COMPRA'!$A$1:$S$23</definedName>
    <definedName name="_xlnm.Print_Area" localSheetId="1">'ÓRDENES DE SERVICIO'!$A$1:$T$24</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51" i="6" l="1"/>
  <c r="P6" i="6" l="1"/>
  <c r="N6" i="6"/>
  <c r="M6" i="6"/>
  <c r="L6" i="6"/>
  <c r="K6" i="6"/>
  <c r="J49" i="6" l="1"/>
  <c r="J79" i="6" l="1"/>
  <c r="J78" i="6"/>
</calcChain>
</file>

<file path=xl/sharedStrings.xml><?xml version="1.0" encoding="utf-8"?>
<sst xmlns="http://schemas.openxmlformats.org/spreadsheetml/2006/main" count="1554" uniqueCount="575">
  <si>
    <t>N°</t>
  </si>
  <si>
    <t>NOMBRE CONTRATISTA</t>
  </si>
  <si>
    <t>NIT/CC</t>
  </si>
  <si>
    <t>DV</t>
  </si>
  <si>
    <t>CLASE DE CONTRATO</t>
  </si>
  <si>
    <t>OBJETO</t>
  </si>
  <si>
    <t>PORCENTAJE AVANCE PRESUPUESTAL PROGRAMADO</t>
  </si>
  <si>
    <t>PORCENTAJE AVANCE PRESUPUESTAL REAL</t>
  </si>
  <si>
    <t>PORCENTAJE DE AVANCE FÍSICO (PLAZO) PROGRAMADO</t>
  </si>
  <si>
    <t>PORCENTAJE DE AVANCE FÍSICO  (PLAZO) REAL</t>
  </si>
  <si>
    <t>FECHA TERMINACIÓN CONTRATO CON ADICIONES</t>
  </si>
  <si>
    <t xml:space="preserve">VICEPRESIDENCIA </t>
  </si>
  <si>
    <t>FUNCIONARIO</t>
  </si>
  <si>
    <t>DIRECCIÓN GENERAL</t>
  </si>
  <si>
    <t>045-2011</t>
  </si>
  <si>
    <t>COMPUTEC S.A.</t>
  </si>
  <si>
    <t>PRESTACIÓN DE SERVICIOS</t>
  </si>
  <si>
    <t>ADRIANA REYES PICO</t>
  </si>
  <si>
    <t>ARRENDAMIENTO</t>
  </si>
  <si>
    <t>007-2017</t>
  </si>
  <si>
    <t>SOCIEDAD DE ACTIVOS ESPECIALES - SAE</t>
  </si>
  <si>
    <t>900.265.408</t>
  </si>
  <si>
    <t>031-2018</t>
  </si>
  <si>
    <t>CIFIN S.A.</t>
  </si>
  <si>
    <t>SANDRO JORGE BERNAL CENDALES</t>
  </si>
  <si>
    <t>007-2020</t>
  </si>
  <si>
    <t>IFX NETWORKS COLOMBIA S.A.S.</t>
  </si>
  <si>
    <t>018-2020</t>
  </si>
  <si>
    <t>ARTHUR J GALLAGHER CORREDORES DE SEGUROS S.A.</t>
  </si>
  <si>
    <t>CORRETAJE</t>
  </si>
  <si>
    <t xml:space="preserve">DIRECCIÓN GENERAL </t>
  </si>
  <si>
    <t>015-2021</t>
  </si>
  <si>
    <t>COMPUTEL SYSTEM S.A.S.</t>
  </si>
  <si>
    <t>COLUMBUS NETWORKS DE COLOMBIA LTDA.</t>
  </si>
  <si>
    <t xml:space="preserve">Nombre del documento: </t>
  </si>
  <si>
    <t xml:space="preserve">Área de entrega: </t>
  </si>
  <si>
    <t>Fecha de aprobación:</t>
  </si>
  <si>
    <t xml:space="preserve">PRESTACIÓN DE SERVICIOS PROFESIONALES </t>
  </si>
  <si>
    <t xml:space="preserve">FECHA DE INICIO 
</t>
  </si>
  <si>
    <t>009-2022</t>
  </si>
  <si>
    <t>SERVICIOS POSTALES NACIONALES S.A.S.</t>
  </si>
  <si>
    <t xml:space="preserve">CORRESPONDENCIA </t>
  </si>
  <si>
    <t>RECURSOS TOTALES PAGADOS</t>
  </si>
  <si>
    <t>RECURSOS PENDIENTES POR EJECUTAR</t>
  </si>
  <si>
    <t>VICEPRESIDENCIA CORPORATIVA</t>
  </si>
  <si>
    <t xml:space="preserve">VICEPRESIDENCIA DE OPERACIONES </t>
  </si>
  <si>
    <t xml:space="preserve">UBICACIÓN </t>
  </si>
  <si>
    <t>CARGO SUPERVISOR</t>
  </si>
  <si>
    <t xml:space="preserve">GERENTE DE CARTERA </t>
  </si>
  <si>
    <t xml:space="preserve">GERENTE DE CONTRATACIÓN </t>
  </si>
  <si>
    <t>SERVICIOS</t>
  </si>
  <si>
    <t>COMPRA</t>
  </si>
  <si>
    <t xml:space="preserve">FECHA DE TERMINACIÓN CON ADICIONES </t>
  </si>
  <si>
    <t>OS-015-2022</t>
  </si>
  <si>
    <t>OS-019-2022</t>
  </si>
  <si>
    <t>UNIDAD DE SALUD OCUPACIONAL S.A.S.</t>
  </si>
  <si>
    <t>NEWNET S.A. EN REORGANIZACIÓN</t>
  </si>
  <si>
    <t>OFIMARCAS S.A.S.</t>
  </si>
  <si>
    <t>SOLUCIONES ASERTIVAS SAS</t>
  </si>
  <si>
    <t>SUMINISTRO</t>
  </si>
  <si>
    <t>El contratista se obliga con CISA a renovar las licencias de la plataforma de wifi por 3 años - Xirrus XMS cloud subscription: a and 3 -radio ap, include cambium care advanced support, easy pass for a 2 and 3-radio ap operating with xms-cloud or xms-enterprise y bolsa de 15 horas de soporte durante un año en sitio.</t>
  </si>
  <si>
    <t>VALOR CONTRATO CON ADICIONES</t>
  </si>
  <si>
    <t xml:space="preserve">Gerencia de Contratación </t>
  </si>
  <si>
    <t>OS-030-2022</t>
  </si>
  <si>
    <t>EMERMEDICA S.A.</t>
  </si>
  <si>
    <t>El contratista requiere de la prestación de servicios pre-hospitalarios (en adelante los "Servicios") por eventos y contingencias que ocurran al personal permanente y transitorio, visitantes, proveedores y contratistas dentro de las instalaciones (en adelante "El área protegida).</t>
  </si>
  <si>
    <t>ANDES SERVICIO DE CERTIFICACIÓN DIGITAL S.A</t>
  </si>
  <si>
    <t>OS-034-2022</t>
  </si>
  <si>
    <t>Comprar dos certificados de firmas digitales, a nombre del Presidente y de la funcionaria ejecutora de Cobro Coactivo de la Entidad, para que puedan a través de estas firmas suscribir los documentos que según sus atribuciones lo requieran.</t>
  </si>
  <si>
    <t>MARÍA ULIANA VIEIRA PAK</t>
  </si>
  <si>
    <t>011-2022</t>
  </si>
  <si>
    <t>N° DE CONTRATO</t>
  </si>
  <si>
    <t>01/01/2024
PRÓRROGA AUTOMÁTICA</t>
  </si>
  <si>
    <t>N° ORDEN DE SERVICIO</t>
  </si>
  <si>
    <t xml:space="preserve">ROSMIRA ESTHER GÓMEZ RUIZ </t>
  </si>
  <si>
    <t>005-2023</t>
  </si>
  <si>
    <t>006-2023</t>
  </si>
  <si>
    <t>007-2023</t>
  </si>
  <si>
    <t>010-2023</t>
  </si>
  <si>
    <t>FACTURATECH COLOMBIA SAS</t>
  </si>
  <si>
    <t>PRECAR LTDA SAS</t>
  </si>
  <si>
    <t>AIR COOL INGENIERIA SAS</t>
  </si>
  <si>
    <t>SIASTRAL SAS</t>
  </si>
  <si>
    <t>019-2023</t>
  </si>
  <si>
    <t>021-2023</t>
  </si>
  <si>
    <t>022-2023</t>
  </si>
  <si>
    <t>023-2023</t>
  </si>
  <si>
    <t>024-2023</t>
  </si>
  <si>
    <t>026-2023</t>
  </si>
  <si>
    <t>027-2023</t>
  </si>
  <si>
    <t>029-2023</t>
  </si>
  <si>
    <t>030-2023</t>
  </si>
  <si>
    <t>031-2023</t>
  </si>
  <si>
    <t>034-2023</t>
  </si>
  <si>
    <t>035-2023</t>
  </si>
  <si>
    <t>036-2023</t>
  </si>
  <si>
    <t>037-2023</t>
  </si>
  <si>
    <t>CARLOS ERNESTO LIZARAZO SIERRA</t>
  </si>
  <si>
    <t>INDUSTRIAS IVOR S.A. CASA INGLESA</t>
  </si>
  <si>
    <t>GLOBAL IURIS ASESORES S.A.S.</t>
  </si>
  <si>
    <t>GARCÍA Y ASOCIADOS ASESORES S.A.S.</t>
  </si>
  <si>
    <t>HÉCTOR RENÉ BETANCUR RESTREPO.</t>
  </si>
  <si>
    <t>CLAUDIA PATRICIA REYES DUQUE.</t>
  </si>
  <si>
    <t>JOSÉ LUIS RODRÍGUEZ LINARES.</t>
  </si>
  <si>
    <t>MARIO DE JESUS CEPEDA MANCILLA</t>
  </si>
  <si>
    <t>LUZ HORTENSIA URREGO DE GONZALEZ</t>
  </si>
  <si>
    <t>MURILLO CONSULTORES SAS</t>
  </si>
  <si>
    <t xml:space="preserve">MONSALVO GASTELBONDO ABOGADOS </t>
  </si>
  <si>
    <t>MARIA JULIANA HERNANDEZ CASTRO</t>
  </si>
  <si>
    <t>N/A</t>
  </si>
  <si>
    <t>SAUL OLIVEROS ULLOQUE</t>
  </si>
  <si>
    <t>MARTA LUCIA QUICENO CEBALLOS</t>
  </si>
  <si>
    <t>NANCY MERCED ACERO GONZALEZ</t>
  </si>
  <si>
    <t>Indeterminada</t>
  </si>
  <si>
    <t>VICEPRESIDENCIA DE OPERACIONES</t>
  </si>
  <si>
    <t>JEFE DE PROCESOS JUDICIALES</t>
  </si>
  <si>
    <t xml:space="preserve">OSCAR JAVIER PUENTES PUENTES </t>
  </si>
  <si>
    <t>GERENTE FINANCIERO</t>
  </si>
  <si>
    <t xml:space="preserve">CARLOS ANDRÉS MONTAÑEZ SILVA </t>
  </si>
  <si>
    <t>038-2023</t>
  </si>
  <si>
    <t xml:space="preserve">ALEJANDRO SERRANO RANGEL </t>
  </si>
  <si>
    <t>039-2023</t>
  </si>
  <si>
    <t>040-2023</t>
  </si>
  <si>
    <t>041-2023</t>
  </si>
  <si>
    <t>042-2023</t>
  </si>
  <si>
    <t>043-2023</t>
  </si>
  <si>
    <t>044-2023</t>
  </si>
  <si>
    <t>047-2023</t>
  </si>
  <si>
    <t>048-2023</t>
  </si>
  <si>
    <t>049-2023</t>
  </si>
  <si>
    <t>051-2023</t>
  </si>
  <si>
    <t>BANCOBRANZA S.A.S.</t>
  </si>
  <si>
    <t>TRANSPORTES ESPECIALES ALIADOS S.A.S.</t>
  </si>
  <si>
    <t>JUAN ALBERTO GUTIERREZ TOVIO</t>
  </si>
  <si>
    <t>ADRIANA MERCEDES OJEDA ROSERO</t>
  </si>
  <si>
    <t>LIBARDO CORREA LOPEZ</t>
  </si>
  <si>
    <t>LUZBIAN GUTIERREZ MARIN</t>
  </si>
  <si>
    <t>HUMBERTO ESCOBAR RIVERA</t>
  </si>
  <si>
    <t>ANDES BPO S.A.S.</t>
  </si>
  <si>
    <t>GABRIEL DE JESUS AVILA PEÑA</t>
  </si>
  <si>
    <t>CAJA DE COMPENSACIÓN FAMILIAR COMFAMILIAR ATLÁNTICO</t>
  </si>
  <si>
    <t>053-2023</t>
  </si>
  <si>
    <t>IVONNE DE JESÚS LINERO DE LA CRUZ</t>
  </si>
  <si>
    <t>055-2023</t>
  </si>
  <si>
    <t>SANDRA LIZBETH CASTILLO ACUÑA</t>
  </si>
  <si>
    <t>ÁREA DE DEPENDENCIA</t>
  </si>
  <si>
    <t>PRESIDENCIA</t>
  </si>
  <si>
    <t>DIRECCIÓN DE PLANEACIÓN ESTRATÉGICA Y SISTEMAS DE LA INFORMACIÓN</t>
  </si>
  <si>
    <t>GERENTE DE SISTEMAS DE INFORMACIÓN</t>
  </si>
  <si>
    <t>VICTOR MANUEL SOTO LÓPEZ</t>
  </si>
  <si>
    <t>ANA MARÍA FORERO ROMERO</t>
  </si>
  <si>
    <t>ORDEN DE COMPRA</t>
  </si>
  <si>
    <t>061-2023</t>
  </si>
  <si>
    <t>062-2023</t>
  </si>
  <si>
    <t>063-2023</t>
  </si>
  <si>
    <t>064-2023</t>
  </si>
  <si>
    <t>MCAD TRAINING &amp; CONSULTING S.A.S.</t>
  </si>
  <si>
    <t>LICENCIAMIENTO</t>
  </si>
  <si>
    <t>SMARTLAW TECH SLT S.A.S.Y PROYECTA TSP S.A.S.</t>
  </si>
  <si>
    <t>CLAUDIA ISABEL IMBACUN BURGOS</t>
  </si>
  <si>
    <t>065-2023</t>
  </si>
  <si>
    <t>Prestar servicios especializados de información inmobiliaria.</t>
  </si>
  <si>
    <t>DIRECCIÓN DE COMUNICACIONES, MERCADEO Y RELACIONAMIENTO</t>
  </si>
  <si>
    <t>DIRECCIÓN JURÍDICA</t>
  </si>
  <si>
    <t xml:space="preserve">Prestar sus servicios profesionales de cobranza judicial de manera independiente, sin subordinación, utilizando sus propios medios y, desarrollando su plena capacidad y conocimientos para la atención de los procesos judiciales cuyo trámite se encomiende, asumiendo responsabilidad hasta por culpa leve, que eventualmente se genere. </t>
  </si>
  <si>
    <t>EL CONTRATISTA se compromete para con CISA a Prestar los servicios profesionales de corretaje de seguros, así como la asesoría integral en el manejo del programa de seguros, manejo de siniestros, y la actualización de bienes, intereses y valores asegurados de CISA.</t>
  </si>
  <si>
    <t>EL CONTRATISTA se obliga con CISA a entregar a título de arrendamiento equipos tecnológicos y periféricos nuevos, cumpliendo con las marcas, características técnicas y cantidades incluidas en los términos de referencia del concurso público 001 de 2021. Igualmente, EL CONTRATISTA se obliga con CISA a Prestar el servicio de una mesa de ayuda conforme los requisitos expuestos más adelante.</t>
  </si>
  <si>
    <t>EL CONTRATISTA se obliga con CISA a Prestar el servicio de correspondencia en sus diferentes modalidades a nivel nacional y, particularmente, a todas las zonas de la Entidad y, a su vez, a suministrar dos (2) mensajeros, un (1) motorizado y un (1) supervisor de correspondencia para el apoyo de la operación en la ciudad de Bogotá D.C.</t>
  </si>
  <si>
    <t>Renovar el licenciamiento Microsoft bajo la modalidad EA (Microsoft Enterprise Agreement) requeridas por la Entidad, para el funcionamiento de su plataforma tecnológica.</t>
  </si>
  <si>
    <t>El contratista en su calidad de intermediario entregará a CISA cuatro (4) licencias AutoCAD LT para uso de los equipos de la Gerencia Inmobiliaria y la Gerencia de Estructuración, junto con el soporte básico en los términos de las licencias a adquirir.</t>
  </si>
  <si>
    <t>900.597.695</t>
  </si>
  <si>
    <t>066-2023</t>
  </si>
  <si>
    <t>067-2023</t>
  </si>
  <si>
    <t xml:space="preserve"> JULIO CESAR MUÑOZ VEIRA</t>
  </si>
  <si>
    <t>PEDRO ELÍAS PATIÑO BARRERA</t>
  </si>
  <si>
    <t>DAMARIS BIBIANA OSPINA CORREAL</t>
  </si>
  <si>
    <t>JUAN MANUEL RIVERA CABEZAS</t>
  </si>
  <si>
    <t>DATACREDITO Prestará sus servicios a EL SUSCRIPTOR mediante la entrega y reporte de información, a través de uno o más Productos, según se define en el Manual de Productos, diseñados para la evaluación y medición del registro crediticio, la identificación y ubicación de los actuales y potenciales clientes de EL SUSCRIPTOR, la verificación de la identidad de los mismos, servir de elemento para elaborar estudios de mercado o investigaciones comerciales o estadísticas y en general el procesamiento y análisis de información que permita a EL SUSCRIPTOR optimizar y ampliar su portafolio de servicios.</t>
  </si>
  <si>
    <t>Mediante la suscripción del presente contrato EL ARRENDADOR entrega al ARRENDATARIO y éste recibe a título de arrendamiento, el uso y goce de la oficina No. 1103, ubicada en el Edificio Centro Financiero La Hermita PH, inmueble ubicado en la carrera 3 No. 12-40/52/60/64 y calle No. 3-10/18/22/36, cuyos linderos se encuentran transcritos en la escritura pública de venta No. 1268 del 01 de noviembre de 1996 de la Notaría dieciocho (18) de Cali. Con un área aproximada de 190.20 metros cuadrados. A este inmueble le corresponde la matricula inmobiliaria No. 370-573579 de la oficina de registro de instrumentos públicos de Cali.</t>
  </si>
  <si>
    <t>EL CONTRATISTA se obliga con CISA a entregar una solución tecnológica de recuperación ante desastres.</t>
  </si>
  <si>
    <t>Prestar el servicios de emisión y recepción de factura electrónica , notas crédito, debito electrónicas y documentos de soporte con validación previa ante la DIAN. Recepción de documentos.</t>
  </si>
  <si>
    <t>Prestar el servicio de mantenimiento preventivo, correctivo, reparación y suministro de repuestos para la flota de transporte de Central de Inversiones S:A:</t>
  </si>
  <si>
    <t>ÁLVARO AGUILAR ANGEL</t>
  </si>
  <si>
    <t>Prestar el servicio de transporte terrestre especial para segmento empresarial urbano y rural. Este servicio es para uso único del presidente de la Entidad, cuando el vehículo de presidencia no pueda transportarlo por motivos de mantenimiento u otra índole que no permitan dar uso de este - Dirección General.</t>
  </si>
  <si>
    <t xml:space="preserve">Se obliga con CISA a prestar sus servicios profesionales de cobranza judicial de manera independiente, sin subordinación, utilizando sus propios medios y, desarrollando su plena capacidad y conocimientos para la atención de los procesos judiciales cuyo trámite se encomiende, asumiendo responsabilidad hasta por culpa leve, que eventualmente se genere. </t>
  </si>
  <si>
    <t>Prestar el servicio en la nube deapoo a la vigilancia del estado jurídico inmobiliario para los inmuebles seleccionados por CISA, en la modalidad Software as a Service (SaaS).</t>
  </si>
  <si>
    <t>MISIÓN TEMPORAL LIMITADA</t>
  </si>
  <si>
    <t>Suministrar trabajadores en misión exclusivamente para atender las diferentes operaciones de la Entidad, en proyectos especiales y puntuales cuya duración está definida en un marco temporal inferior a un año, a nivel nacional.</t>
  </si>
  <si>
    <t>LA GALERÍA INMOBILIARIA LIMITADA</t>
  </si>
  <si>
    <t>ESRI COLOMBIA SAS</t>
  </si>
  <si>
    <t>OSCAR JAVIER PUENTES PUENTES</t>
  </si>
  <si>
    <t>077-2023</t>
  </si>
  <si>
    <t>Prestar servicios de exámenes médicos ocupacionales, emitir recomendaciones para los programas de vigilancia epidemiológica y almacenamiento de historia clínicas resultante del proceso en cumplimiento a la normatividad vigente.</t>
  </si>
  <si>
    <t>079-2023</t>
  </si>
  <si>
    <t>082-2023</t>
  </si>
  <si>
    <t>GRUPO IYUNXI S.A.S.</t>
  </si>
  <si>
    <t>prestar los servicios de instalación, configuración y actualización de nuevas funcionalidades del Sistema de Gestión Inmobiliaria de acuerdo con los lineamientos establecidos por la Gerencia de Sistemas de Información.</t>
  </si>
  <si>
    <t>CARLOS ANDRÉS MONTAÑEZ SILVA</t>
  </si>
  <si>
    <t>OC 112152</t>
  </si>
  <si>
    <t>DISTRACOM S.A.</t>
  </si>
  <si>
    <t>COMBUSTIBLE NACIONAL DE CENTRAL DE INVERSIONES S.A.</t>
  </si>
  <si>
    <t>OC 112153</t>
  </si>
  <si>
    <t>GRUPO EDS AUTOGAS S.A.S.</t>
  </si>
  <si>
    <t>AMÉZQUITA &amp; CIA S.A.</t>
  </si>
  <si>
    <t>Prestación de servicios de Revisoría Fiscal.</t>
  </si>
  <si>
    <t>086-2023</t>
  </si>
  <si>
    <t>087-2023</t>
  </si>
  <si>
    <t>092-2023</t>
  </si>
  <si>
    <t>VICTOR HUGO CASTIBLANCO CASTRO</t>
  </si>
  <si>
    <t>UNIVERSAL GROUP AGENCIA DE COMUNICACIONES S.A.S.</t>
  </si>
  <si>
    <t>CONTRATO DE ARRENDAMIENTO</t>
  </si>
  <si>
    <t>Mediante la suscripción del presente contrato EL ARRENDADOR  entrega al ARRENDATARIO  a título de arrendamiento el uso y goce del inmueble denominado Local 9 ubicado en la calle 63 # 11-09 de Bogotá, identificado con la Matricula Inmobiliaria 50C-692967, cuyos linderos se encuentran transcritos en la Escritura Pública N° 197 del 26 de febrero de 1986 de la Notaría 31 del Círculo de Bogotá.</t>
  </si>
  <si>
    <t>EL CONTRATISTA se obliga a Prestar a CISA el servicio de telecomunicaciones.</t>
  </si>
  <si>
    <t>098-2023</t>
  </si>
  <si>
    <t>100-2023</t>
  </si>
  <si>
    <t>101-2023</t>
  </si>
  <si>
    <t>105-2023</t>
  </si>
  <si>
    <t>106-2023</t>
  </si>
  <si>
    <t>VITERI ABOGADOS S.A.S.</t>
  </si>
  <si>
    <t>EXPLOSIÓN CREATIVA Y PUBLICITARIA S.A.S.</t>
  </si>
  <si>
    <t>CONTRATO DE PRODUCCIÓN</t>
  </si>
  <si>
    <t>IT SERVICIOS DE COLOMBIA S.A.S.</t>
  </si>
  <si>
    <t>LADY YISLEN MARTÍNEZ FORERO</t>
  </si>
  <si>
    <t>Prestar sus servicios profesionales de cobranza judicial de manera independiente, sin subordinación, utilizando sus propios medios y, desarrollando su plena capacidad y conocimientos para la atención de los procesos judiciales cuyo trámite se encomiende, asumiendo responsabilidad hasta por culpa leve, que eventualmente se genere.</t>
  </si>
  <si>
    <t>Producción, impresión y/o adquisición de material pop y de piezas de comunicación, promoción, señalización y publicidad, entre otros, en diferentes formatos y materiales para apoyar la divulgación de la gestión de CISA.</t>
  </si>
  <si>
    <t>Renovación del soporte y licenciamiento para la plataforma Check Point equipo firewall 6500 (HA).</t>
  </si>
  <si>
    <t>097-2023</t>
  </si>
  <si>
    <t>ISOLUCIÓN SISTEMAS INTEGRADOS DE GESTION S.A.</t>
  </si>
  <si>
    <t>Renovación del servicio de soporte y mantenimiento del software ISOLUCIÓN DEL MODULO ISO:9001:2015</t>
  </si>
  <si>
    <t>GARCÍA MELO Y CÍA. LTDA BIENES RAÍCES</t>
  </si>
  <si>
    <t>Prestar servicios de agencia de comunicaciones para apoyar a CISA en el diseño y ejecución de campañas de comunicación, publicidad y/o mercadeo; elaboración e implementación de planes de medios, logística, producción de piezas de comunicación para uso en medios btl, radio, prensa y digital y gestión en participación en eventos del sector inmobiliario y de negocios.</t>
  </si>
  <si>
    <t>Realizar el mantenimiento integral, suministrar el software de administración PAPERCUT, los repuestos y 49 tóneres para las impresoras de propiedad de CISA.</t>
  </si>
  <si>
    <t>ALBA NELLY CASTELBLANCO JUNCO</t>
  </si>
  <si>
    <t>108-2023</t>
  </si>
  <si>
    <t>IMA CONSULTORES LTDA.</t>
  </si>
  <si>
    <t>103-2023</t>
  </si>
  <si>
    <t>111-2023</t>
  </si>
  <si>
    <t>BIVALO INMOBILIARIA S.A.S. - BIENES Y VALORES</t>
  </si>
  <si>
    <t>112-2023</t>
  </si>
  <si>
    <t>113-2023</t>
  </si>
  <si>
    <t>VIDAL BERNAL ASOCIADOS LTDA</t>
  </si>
  <si>
    <t>114-2023</t>
  </si>
  <si>
    <t>ISOLUCION SISTEMAS INTEGRADOS DE GESTION S.A.</t>
  </si>
  <si>
    <t>Arrendamiento del local 3 ubicado en la calle 63 #11-09 de Bogotá, identificado con la matricula inmobiliaria 50C-692961.</t>
  </si>
  <si>
    <t>Arrendamiento del local 8 ubicado en la calle 63 #11-09 de Bogotá, identificado con la matricula inmobiliaria 50C-692966.</t>
  </si>
  <si>
    <t xml:space="preserve">Prestar sus servicios profesionales de cobranza judicial de manera independiente, sin subordinación, utilizando sus propios medios y, desarrollando su plena capacidad y conocimientos para la atención de los procesos judiciales cuyo trámite se encomiende, </t>
  </si>
  <si>
    <t>GERENTE INMOBILIARIO</t>
  </si>
  <si>
    <t>117-2023</t>
  </si>
  <si>
    <t>119-2023</t>
  </si>
  <si>
    <t>121-2023</t>
  </si>
  <si>
    <t>122-2023</t>
  </si>
  <si>
    <t>125-2023</t>
  </si>
  <si>
    <t>CARLOS ARTURO ARIZA MARIN</t>
  </si>
  <si>
    <t>YADIRA BARRERA VARGAS</t>
  </si>
  <si>
    <t>EDNA ROCÍO MURGAS CAÑAS</t>
  </si>
  <si>
    <t>TECNIJURÍDICA S.A.S.</t>
  </si>
  <si>
    <t>DATALAFT S.A.S.</t>
  </si>
  <si>
    <t>TEKVO S.A.S.</t>
  </si>
  <si>
    <t>127-2023</t>
  </si>
  <si>
    <t>128-2023</t>
  </si>
  <si>
    <t>CARLOS VICENTE SOTO PINTO</t>
  </si>
  <si>
    <t>ROCÍO DEL CARMEN OROZCO</t>
  </si>
  <si>
    <t>JUAN DAVID HERRERA RESTREPO</t>
  </si>
  <si>
    <t>142-2023</t>
  </si>
  <si>
    <t>134-2023</t>
  </si>
  <si>
    <t>137-2023</t>
  </si>
  <si>
    <t>139-2023</t>
  </si>
  <si>
    <t>140-2023</t>
  </si>
  <si>
    <t>141-2023</t>
  </si>
  <si>
    <t>Realizar el mantenimiento preventivo y correctivo con suministro de repuesto a la silla tipo oruga de discapacitados de CISA.</t>
  </si>
  <si>
    <t>Adquisición, instalación e implementación del Software con Licencia de uso para la Gestión ISO 27001:2022. Norma de Gestión de Seguridad de la Información (SGSI).</t>
  </si>
  <si>
    <t>EL CONTRATISTA se obliga con CISA a prestar sus servicios profesionales de cobranza judicial de manera independiente, sin subordinación, utilizando sus propios medios y, desarrollando su plena capacidad y conocimientos para la atención de los procesos judiciales cuyo trámite se encomiende, asumiendo responsabilidad hasta por culpa leve, que eventualmente se genere. 
En desarrollo del objeto de este contrato EL CONTRATISTA deberá llevar hasta su terminación los procesos judiciales asignados por CISA, mediante documento que se denominará Acta de Entrega de procesos judiciales y que hará parte integral del presente contrato. De acuerdo con lo anterior, este contrato tendrá tantas actas de entrega como procesos le sean encomendados a EL CONTRATISTA. Todo lo anterior con el fin de obtener el pago de las obligaciones contraídas por dichos deudores.</t>
  </si>
  <si>
    <t>ALBERTO ELÍAS FERNÁNDEZ SEVERICHE</t>
  </si>
  <si>
    <t>KAREN MERCEDES BENITO REBOLLO RICARDO</t>
  </si>
  <si>
    <t>DERLEY ROCÍO MUÑOZ BERNAL</t>
  </si>
  <si>
    <t>SOFTSECURITY SAS</t>
  </si>
  <si>
    <t>Adquirir la renovación del licenciamiento por uso y soporte y mantenimiento integral de la herramienta de cifrado y DLP - Trellix y la renovación de la membresía del pool IPv6 de la Entidad ante LACNIC.</t>
  </si>
  <si>
    <t xml:space="preserve">En virtud del presente contrato se regula la relación entre CIFIN y CISA para el desarrollo del servicio de recepción, procesamiento y administración de datos. En desarrollo de este objeto CISA: 1) reportará a CIFIN la información originada en las relaciones con sus clientes; 2) Podrá hacer uso del servicio de consulta de la Información de titulares contenida en la base de datos de CIFIN; 3) Podrá acceder a los productos, servicios y herramientas adicionales que ofrece CIFIN, previo acuerdo expreso que constará en documento(s) separado(s), el cual hará parte integral del contrato y se regirá, en lo no previsto en el mismo, por lo previsto en el presente contrato. </t>
  </si>
  <si>
    <t>Suscripción del servicio de consulta mediante el aplicativo web de listas restrictivas negativas (inhibitorias),  vinculantes, informativas y de personas expuestas políticamente - pep´s, que apoye a los procesos de gestión de cartera, contractual, inmuebles entre otros de CENTRAL DE INVERSIONES S.S. - CISA.</t>
  </si>
  <si>
    <t>GRUPO EMPRESARIAL SEISON SAS</t>
  </si>
  <si>
    <t>EL CONTRATISTA se obliga con CISA a prestar el servicio integral de aseo, cafetería y mantenimiento de sus sedes administrativas fijas y las sedes de operación comercial a nivel nacional, junto con el suministro de los bienes necesarios para el desarrollo de las actividades.</t>
  </si>
  <si>
    <t>Contratar el servicio de soporte integral, mantenimiento preventivo y correctivo para los Sistemas Ininterrumpidos de Potencia (UPS) con el suministro de repuestos, así mismo, se requiere soporte, mantenimiento y aprovisionamiento de puntos de cableado estructurado, que cumplan con las características técnicas definidas por la Entidad.</t>
  </si>
  <si>
    <t>IDEALOGIC SAS</t>
  </si>
  <si>
    <t>145-2023</t>
  </si>
  <si>
    <t>150-2023</t>
  </si>
  <si>
    <t>151-2023</t>
  </si>
  <si>
    <t>152-2023</t>
  </si>
  <si>
    <t>154-2023</t>
  </si>
  <si>
    <t>ALBA NIDIA ARBOLEDA MIDEROS</t>
  </si>
  <si>
    <t>ALLIANCE RISK &amp; PROTECTION LTDA</t>
  </si>
  <si>
    <t>CAMILO AMADOR FORIGUA</t>
  </si>
  <si>
    <t>Prestar servicios de vigilancia y protección con o sin arma y con los medios tecnológicos necesarios que garanticen el cuidado y conservación de los inmuebles propios o en administración.</t>
  </si>
  <si>
    <t>Suministro de elementos de papelería y oficina para ser entregados en la sede administrativa de la Dirección General ubicada en la Calle 63 N° 11 - 09 en Bogotá - Colombia.</t>
  </si>
  <si>
    <t>Prestar el servicio de detección y respuesta de incidentes por medio de un Centro De Operaciones De Ciberseguridad (SOC) y sus herramientas para monitorear, detectar, analizar, mitigar y responder a las amenazas cibernéticas y actividades adversas, apoyando a la entidad en pruebas de sus vulnerabilidades alineadas al Sistema De Gestión De Seguridad De La Información SGSI.</t>
  </si>
  <si>
    <t>Proveer, instalar, configurar, poner en funcionamiento y realizar el mantenimiento de los elementos tecnológicos/informáticos y similares, que por demanda CISA requiera.</t>
  </si>
  <si>
    <t>VICEPRESIDENCIA DE SOLUCIONES PARA EL ESTADO</t>
  </si>
  <si>
    <t>TULIO ORJUELA PINILLA</t>
  </si>
  <si>
    <t>ANDES SERVICIO DE CERTIFICACIÓN DIGITAL S.A.</t>
  </si>
  <si>
    <t xml:space="preserve">JOSÉ LUIS BARRERA RUIZ </t>
  </si>
  <si>
    <t>Prestar servicios de mantenimiento de mobiliario, desmonte, retiro, armado y traslado terrestre de mobiliario de oficina, en cumplimiento a las especificaciones técnicas establecidas por CISA.</t>
  </si>
  <si>
    <t>ANTES: SOFTLINE INTERNATIONAL DE COLOMBIA SAS
AHORA: NOVENTIQ INTERNACIONAL COLOMBIA SAS</t>
  </si>
  <si>
    <t>Realizar el mantenimiento preventivo y correctivo de la red hidrosanitaria en el edificio ubicado en la calle 63 N° 11-09 correspondiente a las instalaciones de la Dirección General de Central de Inversiones S.A.</t>
  </si>
  <si>
    <t>Mediante la suscripción del presente contrato EL ARRENDADOR  entrega al ARRENDATARIO  a título de arrendamiento el uso y goce del inmueble denominado Local 2 ubicado en la calle 63 N° 11-09 de Bogotá, identificado con la Matricula Inmobiliaria 50C-692966, cuyos linderos se encuentran transcritos en la Escritura Pública N° 5398 del 15 de NOVIEMBRE de 2009 de la Notaría 6 del Círculo de Bogotá.</t>
  </si>
  <si>
    <t>IVAN LEONARDO ROZO RAMÍREZ</t>
  </si>
  <si>
    <t>UBICACIÓN</t>
  </si>
  <si>
    <t>OC 121445</t>
  </si>
  <si>
    <t>IAD SOFTWARE I - ARCGIS</t>
  </si>
  <si>
    <t>OFICIAL DE CUMPLIMIENTO</t>
  </si>
  <si>
    <t>LAURA ALEJANDRA LÓPEZ TIBAQUIRA</t>
  </si>
  <si>
    <t>LUZ DANIELA ORREGO FERNÁNDEZ</t>
  </si>
  <si>
    <t>Fecha:</t>
  </si>
  <si>
    <t>Compra de cinco (5) certificados SecureSocketLayer(SSL para los sitios públicos, www.cisa.gov.co ytemis.cisa.gov.co con escaneos de seguridad para garantizar la seguridad en la comunicación del dominio, adicionalmente de renovar los certificados SSL básicos de los sitios prometeo.cisa.gov.co, ase.cisa.gov.co y informes.cisa.gov.co.</t>
  </si>
  <si>
    <t>Prestar servicios de gestión de contacbilidad de deudores de cartera, venta y administración de inmuebles y relacionamiento con el ciudadano, a través de Business Process Outsourcing (BPO) call center.</t>
  </si>
  <si>
    <t>001-2024</t>
  </si>
  <si>
    <t>002-2024</t>
  </si>
  <si>
    <t>003-2024</t>
  </si>
  <si>
    <t>004-2024</t>
  </si>
  <si>
    <t>005-2024</t>
  </si>
  <si>
    <t>006-2024</t>
  </si>
  <si>
    <t>007-2024</t>
  </si>
  <si>
    <t>008-2024</t>
  </si>
  <si>
    <t>009-2024</t>
  </si>
  <si>
    <t>010-2024</t>
  </si>
  <si>
    <t>011-2024</t>
  </si>
  <si>
    <t>012-2024</t>
  </si>
  <si>
    <t>013-2024</t>
  </si>
  <si>
    <t>014-2024</t>
  </si>
  <si>
    <t>158-2023</t>
  </si>
  <si>
    <t>GINA PAOLA GONZÁLEZ ESPINOSA</t>
  </si>
  <si>
    <t>BRENDA YANIRA COCA SÁNCHEZ</t>
  </si>
  <si>
    <t>NESTOR ALFONSO PEÑA BARBOSA</t>
  </si>
  <si>
    <t>FREDY RINCÓN NOVOA</t>
  </si>
  <si>
    <t>RICARDO DE JESUS ANTEQUERA NOEL</t>
  </si>
  <si>
    <t>INGRID YULANNY LAVERDE MEDINA</t>
  </si>
  <si>
    <t>JUAN FELIPE MUÑOZ MORENO</t>
  </si>
  <si>
    <t>CINDY LIZETH QUEVEDO TEJADA</t>
  </si>
  <si>
    <t>MARÍA ANGELICA MONROY VARGAS</t>
  </si>
  <si>
    <t>PAULA ESTEPHANIA ACUÑA PADILLA</t>
  </si>
  <si>
    <t>Prestar servicios profesionales para efectuar la formulación, seguimiento, apoyo a la supervisión y liquidación de proyectos de infraestructura pertenecientes a Central de Inversiones S.A.</t>
  </si>
  <si>
    <t>Prestar servicios profesionales para apoyar actividades administrativas a la Gerencia Inmobiliaria.</t>
  </si>
  <si>
    <t>Prestar servicios técnicos para la realización de levantamientos, diagnóstico, diseño, seguimiento, apoyo a la supervisión y liquidación de proyectos de infraestructura respecto a redes eléctricas y de datos de inmuebles pertenecientes a Central de Inversiones S.A.</t>
  </si>
  <si>
    <t>Realizar el mantenimiento preventivo y correctivo con suministro de repuestos a los equipos de aire acondicionado de Central de Inversiones S.A. en la Dirección General ubicada en la Calle 63 NO 11-09 de la ciudad de Bogotá D.C.</t>
  </si>
  <si>
    <t>EL CONTRATISTA prestará los servicios profesionales para gestionar, optimizar y llevar a cabo los cambios en el Portal WEB CISA y sus sitios adicionales.</t>
  </si>
  <si>
    <t>EL CONTRATISTA prestará los servicios profesionales a la Gerencia de Sistemas de la Información para llevar a cabo la implementación de aplicaciones y desarrollos tecnológicos.</t>
  </si>
  <si>
    <t>Prestar servicios profesionales para efectuar la formulación, seguimiento, apoyo a la supervisión y liquidación de proyectos de infraestructura de inmuebles propios a nivel nacional de CISA- Central de Inversiones S.A.</t>
  </si>
  <si>
    <t>Realizar el mantenimiento preventivo y correctivo con suministro de repuestos a planta eléctrica ubicada en la Calle 63 No. 11 -09 - Dirección General de Central de Inversiones S.A.</t>
  </si>
  <si>
    <t>DIRECCIÓN DE COMUNICACIONES, MERCADEO 
DIRECCIÓN DE PLANEACIÓN ESTRATÉGICA Y SISTEMAS DE INFORMACIÓN</t>
  </si>
  <si>
    <t xml:space="preserve">ANA MARÍA FORERO ROMERO
OSCAR JAVIER PUENTES PUENTES </t>
  </si>
  <si>
    <t>05/12/2024
PRÓRROGA AUTOMÁTICA</t>
  </si>
  <si>
    <t>***</t>
  </si>
  <si>
    <t xml:space="preserve">MAURICIO QUIÑONES MONTEALEGRE </t>
  </si>
  <si>
    <t>DIRECCIÓN DE COMUNICACIONES Y MERCADEO
GERENTE DE SISTEMAS DE INFORMACIÓN</t>
  </si>
  <si>
    <t>015-2024</t>
  </si>
  <si>
    <t>016-2024</t>
  </si>
  <si>
    <t>017-2024</t>
  </si>
  <si>
    <t>018-2024</t>
  </si>
  <si>
    <t xml:space="preserve"> MEDDY LEXTECH SAS</t>
  </si>
  <si>
    <t>APH&amp;SERVICIOS SAS</t>
  </si>
  <si>
    <t>OSMITOTECH SEGURIDAD AUTOMATIZACIÓN Y CONTROL SAS</t>
  </si>
  <si>
    <t>Prestar los servicios profesionales de apoyo a la Oficina de Control Disciplinarios Interno de CISA.</t>
  </si>
  <si>
    <t>Prestar el servicio de administración y contabilidad para la propiedad horizontal del edificio conocido como "CENTRAL DE INVERSIONES S.A." conforme a la normativa vigente.</t>
  </si>
  <si>
    <t>GERENCIA DE ACTIVOS ESTRATÉGICOS</t>
  </si>
  <si>
    <t>JEFATURA DE CONTROL DISCIPLINARIO</t>
  </si>
  <si>
    <t>DIANA MARCELA SANCHEZ PERALTA</t>
  </si>
  <si>
    <t>MARÍA CAROLINA CEBALLOS CASTILLO</t>
  </si>
  <si>
    <t>Prestará los servicios profesionales para apoyar la gestión comercial de CISA, mediante el diseño y ejecución de estrategias de mercadeo con énfasis digital</t>
  </si>
  <si>
    <t>020-2024</t>
  </si>
  <si>
    <t>021-2024</t>
  </si>
  <si>
    <t>TAX &amp; CORPORATE ABOGADOS S.A.S</t>
  </si>
  <si>
    <t>Prestación de servicios profesionales de asesoría tributaria</t>
  </si>
  <si>
    <t>022-2024</t>
  </si>
  <si>
    <t>YEISON MUÑOZ LONDOÑO</t>
  </si>
  <si>
    <t>GERENTE DE VALORACIÓN E INTELIGENCIA DE MERCADO</t>
  </si>
  <si>
    <t>ANDRES FELIPE MONTOYA ESPINEL</t>
  </si>
  <si>
    <t xml:space="preserve">Revisó: </t>
  </si>
  <si>
    <t xml:space="preserve">Consolidó: </t>
  </si>
  <si>
    <t>Angie Caterine Vallejo Hernández - Analista de información y datos - Gerencia de Contratación</t>
  </si>
  <si>
    <t>Mayra Alejandra Castro Aparicio - Abogado de Seguros y Análisis de Información Contractual
Rosmira Esther Gómez Ruiz- Gerente de Contratación</t>
  </si>
  <si>
    <t>Consolidó:</t>
  </si>
  <si>
    <t>Revisó:</t>
  </si>
  <si>
    <t>Prestará los servicios profesionales y especializados para la valoración de cartera crediticia a precios de mercado o corriente conforme a las estructuraciones que sean requeridas por CISA.</t>
  </si>
  <si>
    <t>024-2024</t>
  </si>
  <si>
    <t>025-2024</t>
  </si>
  <si>
    <t>026-2024</t>
  </si>
  <si>
    <t>027-2024</t>
  </si>
  <si>
    <t>028-2024</t>
  </si>
  <si>
    <t>029-2024</t>
  </si>
  <si>
    <t>030-2024</t>
  </si>
  <si>
    <t>031-2024</t>
  </si>
  <si>
    <t>032-2024</t>
  </si>
  <si>
    <t>033-2024</t>
  </si>
  <si>
    <t>034-2024</t>
  </si>
  <si>
    <t>035-2024</t>
  </si>
  <si>
    <t>036-2024</t>
  </si>
  <si>
    <t>037-2024</t>
  </si>
  <si>
    <t>038-2024</t>
  </si>
  <si>
    <t>039-2024</t>
  </si>
  <si>
    <t>CRISTHIAN CAMILO MORENO CHAPARRO</t>
  </si>
  <si>
    <t>NATALIA GUTIERREZ PEÑALOZA</t>
  </si>
  <si>
    <t>MINERÍA Y AGREGADOS BYB S.A.S.</t>
  </si>
  <si>
    <t>VALOR &amp; ESTRATEGIA  S.A.S.</t>
  </si>
  <si>
    <t>INGENIERIA Y PATOLOGIA DE ESTRUCTURAS INGESTRUCTURAS S.A.S</t>
  </si>
  <si>
    <t>MARTINEZ GAMA ARQUITECTOS S.A.S</t>
  </si>
  <si>
    <t>BAJO CERO S.A.S.</t>
  </si>
  <si>
    <t>CONINCAG S.A.S.</t>
  </si>
  <si>
    <t>FUMIGACIÓN SANIDAD AMBIENTAL Y EQUIPOS S.A.S. - FUMISEX</t>
  </si>
  <si>
    <t>QUALITY WATER SERVICE COLOMBIA S.A.S.</t>
  </si>
  <si>
    <t>JUAN SEBASTIAN VARGAS HARKER</t>
  </si>
  <si>
    <t>CAJA DE COMPENSACIÓN FAMILIAR COMPENSAR</t>
  </si>
  <si>
    <t>JUAN CARLOS SILVA CAMPOS</t>
  </si>
  <si>
    <t>CORPORACIÓN LONJA DE PROPIEDAD RAÍZ BARRANQUILLA</t>
  </si>
  <si>
    <t>VCH TRAVELVIAJES CHAPINERO S.A.S.</t>
  </si>
  <si>
    <t xml:space="preserve">PRESTACIÓN DE SERVICIOS </t>
  </si>
  <si>
    <t>OBRA</t>
  </si>
  <si>
    <t>Prestar los servicios profesionales y especializados para asesorar a CISA en la definición de las alternativas y condiciones económicas, financieras y operativas para el diseño del proceso de licitación y entrega de la operación de 3 zonas francas, ubicadas  en las ciudades de Barranquilla, Cartagena y Palmira por parte del MINCIT, de conformidad con lo previsto en el contrato interadministrativo CTO-251-2024.</t>
  </si>
  <si>
    <t>Se obliga a realizar los estudios de vulnerabilidad sísmica, levantamiento y diseño arquitectónico, calificación del sistema estructural, análisis de la estructura y sistemas de cimentación, valoración patrimonial, propuestas de intervención para el cumplimiento de las normas y las necesidades estructurales del Edificio Cudecom ubicado en la Calle 19 No. 14 - 21 de la ciudad de Bogota D.C.</t>
  </si>
  <si>
    <t>Prestar servicios profesionales para efectuar la formulación, seguimiento, apoyo a la supervisión y liquidación de proyectos de infraestructura de inmuebles propios a nivel nacional de CISA- CENTRAL DE INVERSIONES S.A.</t>
  </si>
  <si>
    <t>Prestar servicios para el apoyo logístico, infraestructura, organización y desarrollo de las actividades de bienestar e incentivos en la vigencia 2024</t>
  </si>
  <si>
    <t>DIRECCIÓN DE PLANEACIÓN ESTRATÉGICA Y SISTEMAS DE INFORMACIÓN</t>
  </si>
  <si>
    <t>GERENCIA INMOBILIARIA</t>
  </si>
  <si>
    <t xml:space="preserve">GERENCIA TÉCNICA DE PREDIOS </t>
  </si>
  <si>
    <t>Prestar servicios profesionales para apoyar las actividades de seguimiento, control y evaluación en el ámbito jurídico, administrativo, financiero y contable, respecto del contrato de supervisión del contrato de preposición suscrito entre COPSERVIR, por un lado, y la SAE junto con Drogas La Rebaja.</t>
  </si>
  <si>
    <t>Realizar el mantenimiento preventivo y correctivo con suministro de repuestos a las puertas de vidrio automáticas, no touch y biométricas con electroimán ubicadas en la calle 63 No. 11-09 Dirección General de Inversiones S.A.</t>
  </si>
  <si>
    <t>Prestar servicios profesionales a la Gerencia de Sistemas de la Información para llevar a cabo la implementación de aplicaciones y desarrollos tecnológicos</t>
  </si>
  <si>
    <t>Realizar las adecuaciones físicas correspondientes a obras civiles, y demás actividades que resulten necesarias para disponer de las condiciones mínimas de habitabilidad de la infraestructura del inmueble ID 19765, localizado en la dirección Calle 45 A # 9-36, en la ciudad de Bogota D.C.</t>
  </si>
  <si>
    <t>Realizar adecuaciones físicas correspondientes a obras civiles, y demás actividades que resulten necesarias para disponer de las condiciones mínimas de habitabilidad de la infraestructura de las oficinas 201-202-203-204 y 205 ubicadas en la calle 13 # 10A - 20 de la ciudad de Cartagena</t>
  </si>
  <si>
    <t>Realizar las adecuaciones físicas correspondientes a obras civiles, y demás actividades que resulten necesarias para garantizar condiciones de habitabilidad de la oficina 1101 del edificio WTC ubicado en la carrera 7 # 31 -10 de Bogota, identificado internamente con el ID 19445</t>
  </si>
  <si>
    <t>Prestar el Servicio de Mantenimiento preventivo y correctivo con suministro de repuestos para 3 aires centrales de 36000 BTU y 1 mini Split de 12000 BTU en la ciudad de Barranquilla.</t>
  </si>
  <si>
    <t>Realizar las adecuaciones físicas correspondientes a obras civiles, y demás actividades que resulten necesarias para garantizar condiciones de habitabilidad de las oficinas 2023,204,205,206,207 y 208 del Edificio Centro Empresarial la Previsora, localizado en la Carrera 51B No. 76-136 de la ciudad de Barranquilla ...</t>
  </si>
  <si>
    <t>Arrendamiento de filtros purificadores para agua potable en las actuales y futuras sedes administrativas y/o de operación comercial a nivel nacional con los respectivos mantenimientos periódicos preventivos y correctivos que se requieran duranta la ejecución del contrato.</t>
  </si>
  <si>
    <t>Prestar servicios de fumigación, control de vectores y desinfección de áreas que comprenden la instalación de Central de Inversiones S.A. Dirección General ubicada en la Calle 63 # 11-09 y la Bodega de Gestión Documental Parque Industrial el Dorado 1 Funza.</t>
  </si>
  <si>
    <t>Prestara los servicios profesionales  la Gerencia de Sistemas de Información para llevar a cabo la configuración, despliegue y administración de las herramientas definidas para la implementación y mejora de los sistemas de información geográfica.</t>
  </si>
  <si>
    <t>Prestar los servicios profesionales de elaboración de informes de avalúos comerciales corporativos en cumplimiento al articulo  3 de la Ley 1673 de 2013, para los predios objeto de revisión gratuita de títulos mineros ubicados en las minas Calenturitas y La Jagua del departamento del Cesar a favor de la Agencia Nacional de Minería,....</t>
  </si>
  <si>
    <t>Suministrar tiquetes aéreos  nivel nacional e internacional de acuerdo con las solicitudes que realice CISA, a través del asesor de cuenta o de la herramienta de autogestión</t>
  </si>
  <si>
    <t>040-2024</t>
  </si>
  <si>
    <t>041-2024</t>
  </si>
  <si>
    <t>042-2024</t>
  </si>
  <si>
    <t>043-2024</t>
  </si>
  <si>
    <t>044-2024</t>
  </si>
  <si>
    <t>045-2024</t>
  </si>
  <si>
    <t>046-2024</t>
  </si>
  <si>
    <t>FIREXCOL S.A.S.</t>
  </si>
  <si>
    <t>DR ABOGADOS S.A.S</t>
  </si>
  <si>
    <t>LUDIKIA SAS</t>
  </si>
  <si>
    <t>ZARA JUDITH PINEDA VELASCO</t>
  </si>
  <si>
    <t>CAJA DE COMPENSACIÓN FAMILIAR COMFENALCO ANTIOQUIA</t>
  </si>
  <si>
    <t>SENSAPLAS DE COLOMBIA SAS</t>
  </si>
  <si>
    <t>SANTIAGO ZAPATA CARRASCAL</t>
  </si>
  <si>
    <t>Prestación de servicios de fumigación, control de vectores y desinfección de áreas de las instalaciones de Central de Inversiones S.A - Agencia Suroccidente Ubicada en la Carrera 3 # 12-40 de la ciudad de Cali</t>
  </si>
  <si>
    <t xml:space="preserve">Prestar los servicios para la elaboración de un concepto jurídico por medio del cual se establezca si de acuerdo con la naturaleza jurídica de Central de Inversiones S.A. – CISA y su modalidad de contratación, es necesario aplicar el régimen disciplinario regulado en la ley 1952 de 2019, y demás normas aplicables a la materia. </t>
  </si>
  <si>
    <t>Compra e instalación de cubierta semicircular con estructura autoportante en el interior de la Dirección General de CENTRAL DE INVERSIONES S.A. ubicada en la Calle 63 No. 11-09</t>
  </si>
  <si>
    <t>Prestar servicios de apoyo a la gestión para adelantar actividades de comercialización, que optimicen los gastos y garantice la enajenación de los inmuebles propios de acuerdo con las políticas y procedimientos establecidos por CISA- Central de Inversiones S.A.</t>
  </si>
  <si>
    <t>Prestar servicios para el apoyo logístico, infraestructura, organización y desarrollo de las actividades de bienestar e incentivos en la vigencia 2024 para la Agencia Noroccidente.</t>
  </si>
  <si>
    <t>Suministro de los carnés corporativos para la identificación de los colaboradores de CISA.</t>
  </si>
  <si>
    <t>EL CONTRATISTA se obliga a prestar los servicios profesionales para la realización del cálculo actuarial de los pasivos pensionales de los actuales afiliados al fondo de pensiones, gestionado por FIDUCIARIA DAVIVIENDA S.A., y estimar la reserva requerida para la incorporación de dos nuevos miembros potenciales, garantizando así la estabilidad financiera y la solidez actuarial del fondo.</t>
  </si>
  <si>
    <t>AYDEÉ MARQUEZA MARSIGLIA BELLO</t>
  </si>
  <si>
    <t>JEFATURA DE TALENTO HUMANO</t>
  </si>
  <si>
    <t>GERENCIA ADMINISTRATIVA Y DE GESTIÓN DOCUMENTAL</t>
  </si>
  <si>
    <t>JEFE DE TALENTO HUMANO</t>
  </si>
  <si>
    <t>ORIETTA MARÍA DURAN UHIA</t>
  </si>
  <si>
    <t>047-2024</t>
  </si>
  <si>
    <t>RAEE  COLOMBIA SAS</t>
  </si>
  <si>
    <t xml:space="preserve">Se obliga a realizar la gestión integral de residuos de aparatos eléctricos y electrónicos – RAEE (Recolección, transporte, almacenamiento, tratamiento, aprovechamiento y/o disposición final) para la sede de Dirección General ubicada en la calle 63 No. 11 – 09 en la ciudad de Bogotá D.C. </t>
  </si>
  <si>
    <t>048-2024</t>
  </si>
  <si>
    <t>049-2024</t>
  </si>
  <si>
    <t>050-2024</t>
  </si>
  <si>
    <t>051-2024</t>
  </si>
  <si>
    <t>052-2024</t>
  </si>
  <si>
    <t>053-2024</t>
  </si>
  <si>
    <t>054-2024</t>
  </si>
  <si>
    <t>055-2024</t>
  </si>
  <si>
    <t>056-2024</t>
  </si>
  <si>
    <t>057-2024</t>
  </si>
  <si>
    <t>058-2024</t>
  </si>
  <si>
    <t>059-2024</t>
  </si>
  <si>
    <t>060-2024</t>
  </si>
  <si>
    <t>061-2024</t>
  </si>
  <si>
    <t>062-2024</t>
  </si>
  <si>
    <t>063-2024</t>
  </si>
  <si>
    <t>064-2024</t>
  </si>
  <si>
    <t>065-2024</t>
  </si>
  <si>
    <t>066-2024</t>
  </si>
  <si>
    <t>067-2024</t>
  </si>
  <si>
    <t>MEGASERVICE GVM LTDA</t>
  </si>
  <si>
    <t>CLIMARTEC INGENIERIA SAS</t>
  </si>
  <si>
    <t>JAMES WILSON ORTEGATE PÉREZ</t>
  </si>
  <si>
    <t>SPC INGENIERIA SAS</t>
  </si>
  <si>
    <t>PARKING INTERNATIONAL SAS</t>
  </si>
  <si>
    <t>AGREGADOS Y CONSTRUCCIONES LA MONTAÑA SAS</t>
  </si>
  <si>
    <t>LITIGAR PUNTO COM S.A.S.</t>
  </si>
  <si>
    <t>CGC INGENIERIA SAS</t>
  </si>
  <si>
    <t>GECKOS PEST CONTROL SAS</t>
  </si>
  <si>
    <t>M HERNÁNDEZ ABOGADOS SAS</t>
  </si>
  <si>
    <t>MORALES OSORNO CONSULTORES LEGALES S.A.S</t>
  </si>
  <si>
    <t>ASESORÍA Y REPRESENTACIÓN JUIDICILA A&amp;RJ S.A.S.</t>
  </si>
  <si>
    <t>CAJA DE COMPENSACIÓN FAMILIAR DEL VALLE DEL CAUCA-COMFENALCO VALLE DELAGENTE</t>
  </si>
  <si>
    <t>ESTEFANIA AGUIRRE RAMIREZ</t>
  </si>
  <si>
    <t>CUBIK S.A.S.</t>
  </si>
  <si>
    <t>MARGARITA SAAVEDRA MC CAUSLAND &amp; ABOGADOS S.A.S</t>
  </si>
  <si>
    <t>PROMOTORA NACIONAL TECNICA DE EXTINTORES PRONALTEX SAS</t>
  </si>
  <si>
    <t>ORLANDO GIRALDO OSORIO</t>
  </si>
  <si>
    <t>SUMINISTROS INTEGRALES IMA SAS</t>
  </si>
  <si>
    <t>Suministrar elementos de ferretería para adecuación, remodelación o mantenimiento de los inmuebles propios o administrados por CISA</t>
  </si>
  <si>
    <t>Compra de 27 extintores multipropósito, para la bodega de gestión documental de la entidad, ubicada en el municipio de Funza; discriminados así: (a) 25 extintores de 10 Lb, con soporte de pared y (b). 2 satélites de 150 Lb.</t>
  </si>
  <si>
    <t>Prestar el servicio de mantenimiento preventivo y correctivo cuando se requiera para el aire acondicionado de 9000 BTU que se encuentra instalado en el cuarto de datos de la Agencia Suroccidente ubicada en la ciudad de Cali.</t>
  </si>
  <si>
    <t xml:space="preserve">Prestar servicios profesionales para la construcción e implementación de las aplicaciones o desarrollos tecnológicos asociados con la gestión de información, reportes y análisis de datos de acuerdo con los lineamientos definidos por la Gerencia de Sistemas de Información. </t>
  </si>
  <si>
    <t>Prestar servicios profesionales para realizar los estudios del suelo, análisis de vulnerabilidad y/o reforzamiento y patología en los inmuebles ubicados en Santa Marta – “Clínica de Santa Marta”.</t>
  </si>
  <si>
    <t>Se obliga a recibir a título de depósito, para su guarda, custodia, conservación y restitución, los vehículos asignados a la presidencia de CISA, en el horario lunes a sábado 6:00 hs y Domingo 7:00 hs a 18:00 hs.</t>
  </si>
  <si>
    <t>Realizar las actividades necesarias para el cerramiento del inmueble ubicado e la calle 10 sur # 34b – 24 LT 2 MZ x – 46 (Santa Matilde II sector) id 2330</t>
  </si>
  <si>
    <t>Prestación de servicios de levantamiento de información, seguimiento y vigilancia de los procesos judiciales o procesos que se adelanten ante autoridades administrativas con funciones jurisdiccionales a nivel nacional y, que se leven a cabo en contra o a favor de Central de Inversiones S.A - CISA</t>
  </si>
  <si>
    <t>Prestar servicios profesionales como empresa especializada en la elaboración de replanteos topográficos.</t>
  </si>
  <si>
    <t>Prestar los servicios de fumigación, control de vectores y desinfección de áreas que comprenden las instalaciones de Central de Inversiones S.A. – Agencia Norte ubicada en la Cra. 54 # 68 – 196 Oficina 201 en la ciudad de Barranquilla, o donde la Agencia se traslade en la misma ciudad.</t>
  </si>
  <si>
    <t>Prestar servicios profesionales de cobranza judicial de manera independiente, sin subordinación, utilizando sus propios medios y, desarrollando su plena capacidad y conocimientos para la atención de los procesos judiciales cuyo trámite se encomiende, asumiendo la responsabilidad hasta por culpa leve, que eventualmente se presente.</t>
  </si>
  <si>
    <t>Prestar servicios profesionales de cobranza judicial de manera independiente, sin subordinación, utilizando sus propios medios y, desarrollando su plena capacidad y conocimientos para la atención de los procesos judiciales cuyo trámite se encomiende, asumiendo la responsabilidad hasta por culpa leve, que eventualmente, se genere.</t>
  </si>
  <si>
    <t>Prestar servicios para el apoyo logístico, infraestructura, organización y desarrollo de las actividades de bienestar e incentivos en la vigencia 2024 para los colaboradores de la ciudad de Cali.</t>
  </si>
  <si>
    <t>Prestar los servicios de capacitación y formación, para 12 colaboradores de CISA en curso de alturas.</t>
  </si>
  <si>
    <t>Prestar servicios para el apoyo logístico, infraestructura, organización y desarrollo de las actividades de bienestar e incentivos en la vigencia 2024, para los colaboradores de la Agencia Norte</t>
  </si>
  <si>
    <t>Adquisición y mantenimiento de extintores</t>
  </si>
  <si>
    <t>GERENCIA DE SISTEMAS DE INFORMACIÓN</t>
  </si>
  <si>
    <t>JEFATURA DE PROCESOS JUDICIALES</t>
  </si>
  <si>
    <t>Informe Órdenes de servicio Vigentes y Ejecución Presupuestal con corte a 31 de mayo de 2024</t>
  </si>
  <si>
    <t>Informe Órdenes de Compra Vigentes y Ejecución Presupuestal con corte a 31 de mayo de 2024</t>
  </si>
  <si>
    <t xml:space="preserve">Prestar el servicio de soporte y mantenimiento preventivo- correctivo a la plataforma tecnológica de la entidad, de acuerdo con el anexo técnico definido. </t>
  </si>
  <si>
    <t>069-2024</t>
  </si>
  <si>
    <t>068-2024</t>
  </si>
  <si>
    <t>RGI PROYECTOS S.A.S</t>
  </si>
  <si>
    <t>Prestar los servicios de formación para quince (15) trabajadores de CISA en la norma NTC ISO - IEC / 27001: 2022, esto con el fin de llevar a cabo los ciclos de auditoria interna del sistema de gestión de calidad de la entidad</t>
  </si>
  <si>
    <t>156-2023</t>
  </si>
  <si>
    <t>BPR INGENIEROS SAS</t>
  </si>
  <si>
    <t>Prestar servicios profesionales para el apoyo de las actividades de elaboración del inventario y avalúo de bienes muebles y la elaboración del inventario de inmuebles objeto de reversión gratuita de títulos mineros.</t>
  </si>
  <si>
    <t xml:space="preserve">$                         16,383,300 </t>
  </si>
  <si>
    <t xml:space="preserve"> $                                      -   </t>
  </si>
  <si>
    <t xml:space="preserve">$                                          -   </t>
  </si>
  <si>
    <t xml:space="preserve"> $                                          -   </t>
  </si>
  <si>
    <t>80.04%</t>
  </si>
  <si>
    <t xml:space="preserve"> $                          48,320,200</t>
  </si>
  <si>
    <t xml:space="preserve"> $                          12,050,000</t>
  </si>
  <si>
    <t>66.67%</t>
  </si>
  <si>
    <t xml:space="preserve"> $                          24,000,000</t>
  </si>
  <si>
    <t xml:space="preserve"> $                          12,000,000</t>
  </si>
  <si>
    <t>64.44%</t>
  </si>
  <si>
    <t xml:space="preserve"> $                          23,200,000</t>
  </si>
  <si>
    <t xml:space="preserve"> $                          12,800,000</t>
  </si>
  <si>
    <t>100.00%</t>
  </si>
  <si>
    <t xml:space="preserve"> $                          45,850,000</t>
  </si>
  <si>
    <t xml:space="preserve"> $                                          -  </t>
  </si>
  <si>
    <t>52.78%</t>
  </si>
  <si>
    <t xml:space="preserve"> $                          19,000,000</t>
  </si>
  <si>
    <t xml:space="preserve"> $                          17,000,000</t>
  </si>
  <si>
    <t>33.33%</t>
  </si>
  <si>
    <t xml:space="preserve"> $                     12,000,000.00</t>
  </si>
  <si>
    <t xml:space="preserve"> $                   645,578,197.90</t>
  </si>
  <si>
    <t xml:space="preserve"> $                        985,940,665</t>
  </si>
  <si>
    <t xml:space="preserve"> $                          31,433,298</t>
  </si>
  <si>
    <t xml:space="preserve"> $                        125,733,190</t>
  </si>
  <si>
    <t xml:space="preserve"> $                        173,870,455</t>
  </si>
  <si>
    <t xml:space="preserve"> $                        228,216,199</t>
  </si>
  <si>
    <t xml:space="preserve"> $                        245,641,512</t>
  </si>
  <si>
    <t xml:space="preserve"> $                          21,913,574</t>
  </si>
  <si>
    <t xml:space="preserve"> $                   134,461,253.00</t>
  </si>
  <si>
    <t xml:space="preserve"> $                        134,461,252</t>
  </si>
  <si>
    <t xml:space="preserve"> $                         51,562,500</t>
  </si>
  <si>
    <t xml:space="preserve"> $                       120,312,500</t>
  </si>
  <si>
    <t>GERENCIA INMOBILIARIA
GERENCIA ADMINISTRATIVA Y GESTIÓN DOCUMENTAL</t>
  </si>
  <si>
    <t>IVAN LEONARDO ROZO RAMÍREZ
ADRIANA REYES</t>
  </si>
  <si>
    <t>VICEPRESIDENCIA DE OPERACIONES
VICEPRESIDENCIA CORPORATIVA</t>
  </si>
  <si>
    <t xml:space="preserve"> $                        200,000,000</t>
  </si>
  <si>
    <t xml:space="preserve"> $                          35,755,000</t>
  </si>
  <si>
    <t xml:space="preserve"> $                       6,954,456.00</t>
  </si>
  <si>
    <t xml:space="preserve"> $                          27,817,824</t>
  </si>
  <si>
    <r>
      <t xml:space="preserve">* 018-2020:  Según la cláusula cuarta del contrato la Entidad no reconoce ningún honorario al intermediario de seguros porque estos son cubiertos en su totalidad por las aseguradoras que respaldan la oferta.  
** Las casillas de valores y la de plazo de ejecución de los contratos que están a cargo del Jefe de Procesos Judiciales, se relacionan como </t>
    </r>
    <r>
      <rPr>
        <i/>
        <sz val="11"/>
        <rFont val="Segoe UI"/>
        <family val="2"/>
      </rPr>
      <t xml:space="preserve">"indeterminados", </t>
    </r>
    <r>
      <rPr>
        <sz val="11"/>
        <rFont val="Segoe UI"/>
        <family val="2"/>
      </rPr>
      <t xml:space="preserve"> ya que ambos factores están sujetos al cumplimiento de unas gestiones determinadas por parte de cada uno de los abogados.
***  EL contrato N° 053-2024; no han iniciado vigencia, en la medida que, se encuentra pendiente de aprobación de garantías y/o actas de inicio. </t>
    </r>
  </si>
  <si>
    <t>ORIETTA MARÍA DURÁN UHIA</t>
  </si>
  <si>
    <t>GERENTE ADMINISTRATIVA Y DE GESTIÓN DOCUMENTAL</t>
  </si>
  <si>
    <t>Informe Contratos Vigentes y Ejecución Presupuestal con corte a 31 de mayo de 2024</t>
  </si>
  <si>
    <t>Mayra Alejandra Castro Aparicio - Abogado de Seguros y Análisis de Información Contractua
Rosmira Esther Gómez Ruiz- Gerente de Contratación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</si>
</sst>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 #,##0.00_-;\-&quot;$&quot;\ * #,##0.00_-;_-&quot;$&quot;\ * &quot;-&quot;??_-;_-@_-"/>
    <numFmt numFmtId="164" formatCode="_ * #,##0.00_ ;_ * \-#,##0.00_ ;_ * &quot;-&quot;??_ ;_ @_ "/>
    <numFmt numFmtId="165" formatCode="_-&quot;$&quot;\ * #,##0_-;\-&quot;$&quot;\ * #,##0_-;_-&quot;$&quot;\ * &quot;-&quot;??_-;_-@_-"/>
    <numFmt numFmtId="166" formatCode="_-&quot;$&quot;* #,##0.00_-;\-&quot;$&quot;* #,##0.00_-;_-&quot;$&quot;* &quot;-&quot;??_-;_-@_-"/>
    <numFmt numFmtId="167" formatCode="0.0%"/>
  </numFmts>
  <fonts count="17" x14ac:knownFonts="1">
    <font>
      <sz val="11"/>
      <color theme="1"/>
      <name val="Calibri"/>
      <family val="2"/>
      <scheme val="minor"/>
    </font>
    <font>
      <sz val="11"/>
      <color theme="1"/>
      <name val="Calibri"/>
      <family val="2"/>
      <scheme val="minor"/>
    </font>
    <font>
      <sz val="10"/>
      <name val="Arial"/>
      <family val="2"/>
    </font>
    <font>
      <sz val="10"/>
      <name val="Arial"/>
      <family val="2"/>
    </font>
    <font>
      <sz val="12"/>
      <name val="Calibri"/>
      <family val="2"/>
    </font>
    <font>
      <sz val="8"/>
      <name val="Calibri"/>
      <family val="2"/>
      <scheme val="minor"/>
    </font>
    <font>
      <sz val="10"/>
      <color theme="1"/>
      <name val="Segoe UI"/>
      <family val="2"/>
    </font>
    <font>
      <sz val="12"/>
      <name val="Segoe UI"/>
      <family val="2"/>
    </font>
    <font>
      <b/>
      <sz val="12"/>
      <color theme="0"/>
      <name val="Segoe UI"/>
      <family val="2"/>
    </font>
    <font>
      <b/>
      <sz val="12"/>
      <color rgb="FF404040"/>
      <name val="Segoe UI"/>
      <family val="2"/>
    </font>
    <font>
      <b/>
      <sz val="12"/>
      <color theme="1" tint="0.249977111117893"/>
      <name val="Segoe UI"/>
      <family val="2"/>
    </font>
    <font>
      <sz val="12"/>
      <color theme="1"/>
      <name val="Segoe UI"/>
      <family val="2"/>
    </font>
    <font>
      <sz val="11"/>
      <name val="Segoe UI"/>
      <family val="2"/>
    </font>
    <font>
      <sz val="14"/>
      <color rgb="FFFF0000"/>
      <name val="Segoe UI"/>
      <family val="2"/>
    </font>
    <font>
      <b/>
      <sz val="10"/>
      <color theme="1"/>
      <name val="Segoe UI"/>
      <family val="2"/>
    </font>
    <font>
      <i/>
      <sz val="11"/>
      <name val="Segoe UI"/>
      <family val="2"/>
    </font>
    <font>
      <sz val="10"/>
      <name val="Segoe UI"/>
      <family val="2"/>
    </font>
  </fonts>
  <fills count="9">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rgb="FFFFFFFF"/>
        <bgColor rgb="FF000000"/>
      </patternFill>
    </fill>
    <fill>
      <patternFill patternType="solid">
        <fgColor rgb="FFB28A40"/>
        <bgColor indexed="64"/>
      </patternFill>
    </fill>
    <fill>
      <patternFill patternType="solid">
        <fgColor rgb="FFEAD1B9"/>
        <bgColor indexed="64"/>
      </patternFill>
    </fill>
    <fill>
      <patternFill patternType="solid">
        <fgColor theme="4" tint="0.79998168889431442"/>
        <bgColor indexed="64"/>
      </patternFill>
    </fill>
    <fill>
      <patternFill patternType="solid">
        <fgColor theme="4" tint="0.59999389629810485"/>
        <bgColor indexed="64"/>
      </patternFill>
    </fill>
  </fills>
  <borders count="10">
    <border>
      <left/>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rgb="FFB28A40"/>
      </left>
      <right style="thin">
        <color rgb="FFB28A40"/>
      </right>
      <top style="thin">
        <color rgb="FFB28A40"/>
      </top>
      <bottom style="thin">
        <color rgb="FFB28A40"/>
      </bottom>
      <diagonal/>
    </border>
    <border>
      <left style="thin">
        <color theme="1" tint="0.34998626667073579"/>
      </left>
      <right/>
      <top style="thin">
        <color theme="1" tint="0.34998626667073579"/>
      </top>
      <bottom style="thin">
        <color theme="1" tint="0.34998626667073579"/>
      </bottom>
      <diagonal/>
    </border>
    <border>
      <left/>
      <right style="thin">
        <color rgb="FFB28A40"/>
      </right>
      <top/>
      <bottom/>
      <diagonal/>
    </border>
    <border>
      <left/>
      <right/>
      <top style="thin">
        <color theme="1" tint="0.34998626667073579"/>
      </top>
      <bottom style="thin">
        <color theme="1" tint="0.34998626667073579"/>
      </bottom>
      <diagonal/>
    </border>
  </borders>
  <cellStyleXfs count="131">
    <xf numFmtId="0" fontId="0" fillId="0" borderId="0"/>
    <xf numFmtId="44" fontId="1"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 fillId="0" borderId="0"/>
    <xf numFmtId="9" fontId="1" fillId="0" borderId="0" applyFont="0" applyFill="0" applyBorder="0" applyAlignment="0" applyProtection="0"/>
    <xf numFmtId="0" fontId="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90">
    <xf numFmtId="0" fontId="0" fillId="0" borderId="0" xfId="0"/>
    <xf numFmtId="0" fontId="7" fillId="0" borderId="0" xfId="8" applyFont="1"/>
    <xf numFmtId="0" fontId="7" fillId="0" borderId="0" xfId="0" applyFont="1" applyAlignment="1">
      <alignment horizontal="left" vertical="center" wrapText="1"/>
    </xf>
    <xf numFmtId="0" fontId="13" fillId="0" borderId="0" xfId="0" applyFont="1"/>
    <xf numFmtId="0" fontId="7" fillId="0" borderId="0" xfId="8" applyFont="1" applyAlignment="1">
      <alignment horizontal="justify" vertical="center"/>
    </xf>
    <xf numFmtId="165" fontId="7" fillId="0" borderId="0" xfId="1" applyNumberFormat="1" applyFont="1"/>
    <xf numFmtId="9" fontId="7" fillId="0" borderId="0" xfId="9" applyFont="1" applyAlignment="1">
      <alignment wrapText="1"/>
    </xf>
    <xf numFmtId="165" fontId="7" fillId="0" borderId="0" xfId="1" applyNumberFormat="1" applyFont="1" applyFill="1" applyBorder="1" applyAlignment="1">
      <alignment horizontal="center" vertical="center" wrapText="1"/>
    </xf>
    <xf numFmtId="15" fontId="7" fillId="0" borderId="0" xfId="8" applyNumberFormat="1" applyFont="1"/>
    <xf numFmtId="0" fontId="12" fillId="0" borderId="0" xfId="0" applyFont="1" applyAlignment="1">
      <alignment horizontal="left" vertical="center" wrapText="1"/>
    </xf>
    <xf numFmtId="15" fontId="12" fillId="0" borderId="0" xfId="0" applyNumberFormat="1" applyFont="1" applyAlignment="1">
      <alignment vertical="center" wrapText="1"/>
    </xf>
    <xf numFmtId="0" fontId="12" fillId="0" borderId="0" xfId="0" applyFont="1" applyAlignment="1">
      <alignment vertical="center" wrapText="1"/>
    </xf>
    <xf numFmtId="0" fontId="16" fillId="0" borderId="0" xfId="8" applyFont="1"/>
    <xf numFmtId="165" fontId="7" fillId="7" borderId="6" xfId="1" applyNumberFormat="1" applyFont="1" applyFill="1" applyBorder="1" applyAlignment="1">
      <alignment horizontal="center" vertical="center" wrapText="1"/>
    </xf>
    <xf numFmtId="165" fontId="12" fillId="0" borderId="0" xfId="1" applyNumberFormat="1" applyFont="1" applyAlignment="1">
      <alignment vertical="center" wrapText="1"/>
    </xf>
    <xf numFmtId="165" fontId="7" fillId="0" borderId="0" xfId="1" applyNumberFormat="1" applyFont="1" applyAlignment="1">
      <alignment wrapText="1"/>
    </xf>
    <xf numFmtId="9" fontId="7" fillId="7" borderId="6" xfId="9" applyFont="1" applyFill="1" applyBorder="1" applyAlignment="1">
      <alignment horizontal="center" vertical="center" wrapText="1"/>
    </xf>
    <xf numFmtId="9" fontId="12" fillId="0" borderId="0" xfId="9" applyFont="1" applyAlignment="1">
      <alignment vertical="center" wrapText="1"/>
    </xf>
    <xf numFmtId="0" fontId="8" fillId="5" borderId="6" xfId="8" applyFont="1" applyFill="1" applyBorder="1" applyAlignment="1">
      <alignment horizontal="center" vertical="center"/>
    </xf>
    <xf numFmtId="0" fontId="9" fillId="6" borderId="6" xfId="8" applyFont="1" applyFill="1" applyBorder="1" applyAlignment="1">
      <alignment horizontal="center" vertical="center"/>
    </xf>
    <xf numFmtId="0" fontId="10" fillId="6" borderId="6" xfId="8" applyFont="1" applyFill="1" applyBorder="1" applyAlignment="1">
      <alignment horizontal="center" vertical="center"/>
    </xf>
    <xf numFmtId="0" fontId="10" fillId="6" borderId="6" xfId="8" applyFont="1" applyFill="1" applyBorder="1" applyAlignment="1">
      <alignment horizontal="center" vertical="center" wrapText="1"/>
    </xf>
    <xf numFmtId="15" fontId="10" fillId="6" borderId="6" xfId="8" applyNumberFormat="1" applyFont="1" applyFill="1" applyBorder="1" applyAlignment="1">
      <alignment horizontal="center" vertical="center" wrapText="1"/>
    </xf>
    <xf numFmtId="15" fontId="8" fillId="5" borderId="6" xfId="8" applyNumberFormat="1" applyFont="1" applyFill="1" applyBorder="1" applyAlignment="1">
      <alignment horizontal="center" vertical="center" wrapText="1"/>
    </xf>
    <xf numFmtId="165" fontId="10" fillId="6" borderId="6" xfId="1" applyNumberFormat="1" applyFont="1" applyFill="1" applyBorder="1" applyAlignment="1">
      <alignment horizontal="center" vertical="center" wrapText="1"/>
    </xf>
    <xf numFmtId="9" fontId="10" fillId="2" borderId="6" xfId="9" applyFont="1" applyFill="1" applyBorder="1" applyAlignment="1">
      <alignment horizontal="center" vertical="center" wrapText="1"/>
    </xf>
    <xf numFmtId="9" fontId="10" fillId="8" borderId="6" xfId="9" applyFont="1" applyFill="1" applyBorder="1" applyAlignment="1">
      <alignment horizontal="center" vertical="center" wrapText="1"/>
    </xf>
    <xf numFmtId="165" fontId="10" fillId="2" borderId="6" xfId="1" applyNumberFormat="1" applyFont="1" applyFill="1" applyBorder="1" applyAlignment="1">
      <alignment horizontal="center" vertical="center" wrapText="1"/>
    </xf>
    <xf numFmtId="0" fontId="8" fillId="5" borderId="6" xfId="8" applyFont="1" applyFill="1" applyBorder="1" applyAlignment="1">
      <alignment horizontal="center" vertical="center" wrapText="1"/>
    </xf>
    <xf numFmtId="0" fontId="7" fillId="0" borderId="6" xfId="0" applyFont="1" applyBorder="1" applyAlignment="1">
      <alignment horizontal="center" vertical="center" wrapText="1"/>
    </xf>
    <xf numFmtId="0" fontId="7" fillId="3" borderId="6" xfId="0" applyFont="1" applyFill="1" applyBorder="1" applyAlignment="1">
      <alignment horizontal="center" vertical="center" wrapText="1"/>
    </xf>
    <xf numFmtId="0" fontId="7" fillId="3" borderId="6" xfId="0" applyFont="1" applyFill="1" applyBorder="1" applyAlignment="1">
      <alignment horizontal="center" vertical="center"/>
    </xf>
    <xf numFmtId="0" fontId="7" fillId="3" borderId="6" xfId="0" applyFont="1" applyFill="1" applyBorder="1" applyAlignment="1">
      <alignment horizontal="justify" vertical="center" wrapText="1"/>
    </xf>
    <xf numFmtId="15" fontId="7" fillId="3" borderId="6" xfId="0" applyNumberFormat="1" applyFont="1" applyFill="1" applyBorder="1" applyAlignment="1">
      <alignment horizontal="center" vertical="center"/>
    </xf>
    <xf numFmtId="165" fontId="7" fillId="4" borderId="6" xfId="1" applyNumberFormat="1" applyFont="1" applyFill="1" applyBorder="1" applyAlignment="1">
      <alignment vertical="center"/>
    </xf>
    <xf numFmtId="14" fontId="11" fillId="0" borderId="6" xfId="0" applyNumberFormat="1" applyFont="1" applyBorder="1" applyAlignment="1">
      <alignment horizontal="center" vertical="center"/>
    </xf>
    <xf numFmtId="165" fontId="7" fillId="0" borderId="6" xfId="1" applyNumberFormat="1" applyFont="1" applyFill="1" applyBorder="1" applyAlignment="1">
      <alignment horizontal="center" vertical="center" wrapText="1"/>
    </xf>
    <xf numFmtId="165" fontId="7" fillId="3" borderId="6" xfId="1" applyNumberFormat="1" applyFont="1" applyFill="1" applyBorder="1" applyAlignment="1">
      <alignment vertical="center"/>
    </xf>
    <xf numFmtId="0" fontId="11" fillId="0" borderId="6" xfId="0" applyFont="1" applyBorder="1" applyAlignment="1">
      <alignment horizontal="center" vertical="center"/>
    </xf>
    <xf numFmtId="0" fontId="11" fillId="0" borderId="6" xfId="0" applyFont="1" applyBorder="1" applyAlignment="1">
      <alignment horizontal="center" vertical="center" wrapText="1"/>
    </xf>
    <xf numFmtId="0" fontId="11" fillId="0" borderId="6" xfId="0" applyFont="1" applyBorder="1" applyAlignment="1">
      <alignment horizontal="justify" vertical="center" wrapText="1"/>
    </xf>
    <xf numFmtId="15" fontId="7" fillId="0" borderId="6" xfId="0" applyNumberFormat="1" applyFont="1" applyBorder="1" applyAlignment="1">
      <alignment horizontal="center" vertical="center"/>
    </xf>
    <xf numFmtId="165" fontId="7" fillId="0" borderId="6" xfId="1" applyNumberFormat="1" applyFont="1" applyFill="1" applyBorder="1" applyAlignment="1">
      <alignment vertical="center"/>
    </xf>
    <xf numFmtId="0" fontId="7" fillId="0" borderId="0" xfId="10" applyFont="1"/>
    <xf numFmtId="0" fontId="7" fillId="0" borderId="6" xfId="2" applyNumberFormat="1" applyFont="1" applyFill="1" applyBorder="1" applyAlignment="1">
      <alignment horizontal="center" vertical="center" wrapText="1"/>
    </xf>
    <xf numFmtId="14" fontId="11" fillId="0" borderId="6" xfId="0" applyNumberFormat="1" applyFont="1" applyBorder="1" applyAlignment="1">
      <alignment horizontal="justify" vertical="center" wrapText="1"/>
    </xf>
    <xf numFmtId="15" fontId="11" fillId="0" borderId="6" xfId="0" applyNumberFormat="1" applyFont="1" applyBorder="1" applyAlignment="1">
      <alignment horizontal="center" vertical="center"/>
    </xf>
    <xf numFmtId="15" fontId="11" fillId="0" borderId="6" xfId="0" applyNumberFormat="1" applyFont="1" applyBorder="1" applyAlignment="1">
      <alignment horizontal="center" vertical="center" wrapText="1"/>
    </xf>
    <xf numFmtId="0" fontId="7" fillId="0" borderId="6" xfId="8" applyFont="1" applyBorder="1" applyAlignment="1">
      <alignment horizontal="center" vertical="center" wrapText="1"/>
    </xf>
    <xf numFmtId="0" fontId="7" fillId="0" borderId="6" xfId="8" applyFont="1" applyBorder="1" applyAlignment="1">
      <alignment horizontal="center" vertical="center"/>
    </xf>
    <xf numFmtId="165" fontId="8" fillId="5" borderId="6" xfId="1" applyNumberFormat="1" applyFont="1" applyFill="1" applyBorder="1" applyAlignment="1">
      <alignment horizontal="center" vertical="center" wrapText="1"/>
    </xf>
    <xf numFmtId="0" fontId="11" fillId="0" borderId="0" xfId="0" applyFont="1" applyAlignment="1">
      <alignment horizontal="justify" vertical="center" wrapText="1"/>
    </xf>
    <xf numFmtId="14" fontId="11" fillId="0" borderId="0" xfId="0" applyNumberFormat="1" applyFont="1" applyAlignment="1">
      <alignment horizontal="center" vertical="center"/>
    </xf>
    <xf numFmtId="165" fontId="7" fillId="0" borderId="0" xfId="1" applyNumberFormat="1" applyFont="1" applyBorder="1"/>
    <xf numFmtId="44" fontId="7" fillId="7" borderId="6" xfId="12" applyFont="1" applyFill="1" applyBorder="1" applyAlignment="1">
      <alignment horizontal="center" vertical="center" wrapText="1"/>
    </xf>
    <xf numFmtId="165" fontId="7" fillId="7" borderId="6" xfId="12" applyNumberFormat="1" applyFont="1" applyFill="1" applyBorder="1" applyAlignment="1">
      <alignment horizontal="center" vertical="center" wrapText="1"/>
    </xf>
    <xf numFmtId="0" fontId="9" fillId="6" borderId="6" xfId="8" applyFont="1" applyFill="1" applyBorder="1" applyAlignment="1">
      <alignment horizontal="center" vertical="center" wrapText="1"/>
    </xf>
    <xf numFmtId="165" fontId="7" fillId="7" borderId="6" xfId="28" applyNumberFormat="1" applyFont="1" applyFill="1" applyBorder="1" applyAlignment="1">
      <alignment horizontal="center" vertical="center" wrapText="1"/>
    </xf>
    <xf numFmtId="165" fontId="7" fillId="7" borderId="6" xfId="31" applyNumberFormat="1" applyFont="1" applyFill="1" applyBorder="1" applyAlignment="1">
      <alignment horizontal="center" vertical="center" wrapText="1"/>
    </xf>
    <xf numFmtId="165" fontId="7" fillId="7" borderId="6" xfId="36" applyNumberFormat="1" applyFont="1" applyFill="1" applyBorder="1" applyAlignment="1">
      <alignment horizontal="center" vertical="center" wrapText="1"/>
    </xf>
    <xf numFmtId="165" fontId="7" fillId="7" borderId="6" xfId="52" applyNumberFormat="1" applyFont="1" applyFill="1" applyBorder="1" applyAlignment="1">
      <alignment horizontal="center" vertical="center" wrapText="1"/>
    </xf>
    <xf numFmtId="9" fontId="4" fillId="7" borderId="6" xfId="9" applyFont="1" applyFill="1" applyBorder="1" applyAlignment="1">
      <alignment horizontal="center" vertical="center" wrapText="1"/>
    </xf>
    <xf numFmtId="9" fontId="7" fillId="7" borderId="6" xfId="10" applyNumberFormat="1" applyFont="1" applyFill="1" applyBorder="1" applyAlignment="1">
      <alignment horizontal="center" vertical="center" wrapText="1"/>
    </xf>
    <xf numFmtId="44" fontId="7" fillId="7" borderId="6" xfId="1" applyFont="1" applyFill="1" applyBorder="1" applyAlignment="1">
      <alignment horizontal="center" vertical="center" wrapText="1"/>
    </xf>
    <xf numFmtId="10" fontId="7" fillId="7" borderId="6" xfId="10" applyNumberFormat="1" applyFont="1" applyFill="1" applyBorder="1" applyAlignment="1">
      <alignment horizontal="center" vertical="center" wrapText="1"/>
    </xf>
    <xf numFmtId="10" fontId="7" fillId="7" borderId="6" xfId="9" applyNumberFormat="1" applyFont="1" applyFill="1" applyBorder="1" applyAlignment="1">
      <alignment horizontal="center" vertical="center" wrapText="1"/>
    </xf>
    <xf numFmtId="0" fontId="7" fillId="0" borderId="6" xfId="0" applyFont="1" applyBorder="1" applyAlignment="1">
      <alignment horizontal="center" vertical="center"/>
    </xf>
    <xf numFmtId="44" fontId="7" fillId="7" borderId="6" xfId="75" applyFont="1" applyFill="1" applyBorder="1" applyAlignment="1">
      <alignment horizontal="center" vertical="center" wrapText="1"/>
    </xf>
    <xf numFmtId="165" fontId="7" fillId="7" borderId="6" xfId="75" applyNumberFormat="1" applyFont="1" applyFill="1" applyBorder="1" applyAlignment="1">
      <alignment horizontal="center" vertical="center" wrapText="1"/>
    </xf>
    <xf numFmtId="167" fontId="7" fillId="7" borderId="6" xfId="9" applyNumberFormat="1" applyFont="1" applyFill="1" applyBorder="1" applyAlignment="1">
      <alignment horizontal="center" vertical="center" wrapText="1"/>
    </xf>
    <xf numFmtId="15" fontId="7" fillId="3" borderId="6" xfId="0" applyNumberFormat="1" applyFont="1" applyFill="1" applyBorder="1" applyAlignment="1">
      <alignment horizontal="center" vertical="center" wrapText="1"/>
    </xf>
    <xf numFmtId="15" fontId="6" fillId="0" borderId="6" xfId="0" applyNumberFormat="1" applyFont="1" applyBorder="1" applyAlignment="1">
      <alignment horizontal="left" vertical="center"/>
    </xf>
    <xf numFmtId="0" fontId="7" fillId="0" borderId="0" xfId="8" applyFont="1" applyAlignment="1">
      <alignment horizontal="center"/>
    </xf>
    <xf numFmtId="9" fontId="7" fillId="0" borderId="0" xfId="9" applyFont="1" applyAlignment="1">
      <alignment horizontal="center"/>
    </xf>
    <xf numFmtId="165" fontId="7" fillId="0" borderId="0" xfId="1" applyNumberFormat="1" applyFont="1" applyAlignment="1">
      <alignment horizontal="center"/>
    </xf>
    <xf numFmtId="0" fontId="14" fillId="0" borderId="1" xfId="0" applyFont="1" applyBorder="1" applyAlignment="1">
      <alignment horizontal="left" vertical="center"/>
    </xf>
    <xf numFmtId="0" fontId="14" fillId="0" borderId="7" xfId="0" applyFont="1" applyBorder="1" applyAlignment="1">
      <alignment horizontal="left" vertical="center"/>
    </xf>
    <xf numFmtId="0" fontId="14" fillId="0" borderId="9" xfId="0" applyFont="1" applyBorder="1" applyAlignment="1">
      <alignment horizontal="left" vertical="center"/>
    </xf>
    <xf numFmtId="0" fontId="12" fillId="0" borderId="0" xfId="0" applyFont="1" applyAlignment="1">
      <alignment horizontal="left" vertical="center" wrapText="1"/>
    </xf>
    <xf numFmtId="0" fontId="12" fillId="0" borderId="8" xfId="0" applyFont="1" applyBorder="1" applyAlignment="1">
      <alignment horizontal="left" vertical="center" wrapText="1"/>
    </xf>
    <xf numFmtId="0" fontId="6" fillId="0" borderId="6" xfId="0" applyFont="1" applyBorder="1" applyAlignment="1">
      <alignment horizontal="left" vertical="center"/>
    </xf>
    <xf numFmtId="0" fontId="6" fillId="0" borderId="6" xfId="0" applyFont="1" applyBorder="1" applyAlignment="1">
      <alignment horizontal="left" vertical="center" wrapText="1"/>
    </xf>
    <xf numFmtId="0" fontId="6" fillId="0" borderId="2" xfId="0" applyFont="1" applyBorder="1" applyAlignment="1">
      <alignment horizontal="left" vertical="center"/>
    </xf>
    <xf numFmtId="0" fontId="6" fillId="0" borderId="2" xfId="0" applyFont="1" applyBorder="1" applyAlignment="1">
      <alignment horizontal="left" vertical="center" wrapText="1"/>
    </xf>
    <xf numFmtId="15" fontId="6" fillId="0" borderId="2" xfId="0" applyNumberFormat="1" applyFont="1" applyBorder="1" applyAlignment="1">
      <alignment horizontal="left" vertical="center"/>
    </xf>
    <xf numFmtId="0" fontId="14"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3" xfId="0" applyFont="1" applyBorder="1" applyAlignment="1">
      <alignment horizontal="left" vertical="center" wrapText="1"/>
    </xf>
  </cellXfs>
  <cellStyles count="131">
    <cellStyle name="Millares 2" xfId="2" xr:uid="{D06DDBFC-F5E6-41F3-8599-6414C271F988}"/>
    <cellStyle name="Moneda" xfId="1" builtinId="4"/>
    <cellStyle name="Moneda 10" xfId="39" xr:uid="{72CCEAA8-94C1-4A69-8D93-6B8CEFA70A14}"/>
    <cellStyle name="Moneda 10 2" xfId="68" xr:uid="{4D3FDCC7-4202-4E9F-B616-735986005058}"/>
    <cellStyle name="Moneda 10 3" xfId="102" xr:uid="{C1279AEA-6470-42FA-82A1-495020A45760}"/>
    <cellStyle name="Moneda 11" xfId="47" xr:uid="{43B1469E-4A97-498F-B1D6-2B7C2371E2D8}"/>
    <cellStyle name="Moneda 11 2" xfId="110" xr:uid="{24D4BF54-1892-4800-B97A-60D8F2DED7DE}"/>
    <cellStyle name="Moneda 12" xfId="52" xr:uid="{E9CFCD1F-A720-442C-BC4A-66F09FEAE0BE}"/>
    <cellStyle name="Moneda 12 2" xfId="115" xr:uid="{2BB7C9BA-2DEC-44C6-9CEC-E87CB8D989AD}"/>
    <cellStyle name="Moneda 13" xfId="60" xr:uid="{03536411-F952-4DB9-8868-0DB6F16D3FDE}"/>
    <cellStyle name="Moneda 13 2" xfId="123" xr:uid="{0EBE8A31-BA59-47B0-A1A0-C0839AD202FB}"/>
    <cellStyle name="Moneda 14" xfId="70" xr:uid="{4254D30F-DCF2-4300-ABBF-FD29D0E11738}"/>
    <cellStyle name="Moneda 2" xfId="5" xr:uid="{0C885CA7-F04C-4724-979D-AD48A9E4B016}"/>
    <cellStyle name="Moneda 2 10" xfId="71" xr:uid="{6DCA547E-B9E1-4788-A8D2-6E6824CA6403}"/>
    <cellStyle name="Moneda 2 2" xfId="7" xr:uid="{9AB4C456-2008-4E76-A813-0690647F2597}"/>
    <cellStyle name="Moneda 2 2 10" xfId="63" xr:uid="{2B4717F2-943E-497F-93DF-ED76DC6E2ABA}"/>
    <cellStyle name="Moneda 2 2 10 2" xfId="126" xr:uid="{54CB718A-FCC0-4667-8141-AD0D0548388A}"/>
    <cellStyle name="Moneda 2 2 11" xfId="73" xr:uid="{47F8E1BB-699E-4635-871A-25DB85EE887A}"/>
    <cellStyle name="Moneda 2 2 2" xfId="12" xr:uid="{0F676061-AF2B-4885-965A-4D77CA69E6D1}"/>
    <cellStyle name="Moneda 2 2 2 2" xfId="20" xr:uid="{0758F5CF-115F-4935-A33B-3E103DB6E9E8}"/>
    <cellStyle name="Moneda 2 2 2 2 2" xfId="83" xr:uid="{939CFD05-6708-40BD-8DF1-02BF69B2D1BC}"/>
    <cellStyle name="Moneda 2 2 2 3" xfId="28" xr:uid="{04179D00-787D-47E2-8A77-C7363925277C}"/>
    <cellStyle name="Moneda 2 2 2 3 2" xfId="69" xr:uid="{00DF4C76-9A85-4C39-A4CE-EB0C5D4949D0}"/>
    <cellStyle name="Moneda 2 2 2 3 3" xfId="91" xr:uid="{6A679E18-0850-4DAA-B37F-579AADDA0522}"/>
    <cellStyle name="Moneda 2 2 2 4" xfId="36" xr:uid="{C1E8A2F6-1BC2-4A3D-80D7-430281618C9F}"/>
    <cellStyle name="Moneda 2 2 2 4 2" xfId="99" xr:uid="{F03B8220-16FA-4EAD-8405-BEF74AAD897B}"/>
    <cellStyle name="Moneda 2 2 2 5" xfId="44" xr:uid="{0EFB9C2B-4BDC-4676-8981-569BFB517870}"/>
    <cellStyle name="Moneda 2 2 2 5 2" xfId="107" xr:uid="{D29CC7A4-E862-4311-ABF1-B7F4D329413B}"/>
    <cellStyle name="Moneda 2 2 2 6" xfId="57" xr:uid="{08243960-B7AA-484C-9438-67D61106FA1F}"/>
    <cellStyle name="Moneda 2 2 2 6 2" xfId="120" xr:uid="{2E2558AC-3020-4350-987C-6C3809F7419E}"/>
    <cellStyle name="Moneda 2 2 2 7" xfId="65" xr:uid="{484F5044-9503-4AC3-AB81-0B70797E369A}"/>
    <cellStyle name="Moneda 2 2 2 7 2" xfId="128" xr:uid="{D281F9EE-537F-4E4F-9B77-1AF4B02718EB}"/>
    <cellStyle name="Moneda 2 2 2 8" xfId="75" xr:uid="{1DA29600-BDC7-42C3-8DAC-A87F16B466BB}"/>
    <cellStyle name="Moneda 2 2 3" xfId="13" xr:uid="{3C8EB5CF-213B-4EEF-BB86-C3DB1C8CC6D8}"/>
    <cellStyle name="Moneda 2 2 3 2" xfId="21" xr:uid="{6A4D5AAE-6754-4D8B-817B-95BCA71E64E3}"/>
    <cellStyle name="Moneda 2 2 3 2 2" xfId="84" xr:uid="{07B9D701-DE95-44C8-9769-6EEACD346671}"/>
    <cellStyle name="Moneda 2 2 3 3" xfId="29" xr:uid="{08EE6CC4-4EE1-4DF4-922A-A89DBCC7674D}"/>
    <cellStyle name="Moneda 2 2 3 3 2" xfId="92" xr:uid="{5074ABAE-4946-4EB6-8D5B-6FCE6C304E26}"/>
    <cellStyle name="Moneda 2 2 3 4" xfId="37" xr:uid="{C21849C9-FA49-4C35-A82D-CDFD0661D71C}"/>
    <cellStyle name="Moneda 2 2 3 4 2" xfId="100" xr:uid="{603A1EF8-8257-47A9-A879-0D980125884C}"/>
    <cellStyle name="Moneda 2 2 3 5" xfId="45" xr:uid="{EA016EA6-2FB6-4452-ABC1-392284159596}"/>
    <cellStyle name="Moneda 2 2 3 5 2" xfId="108" xr:uid="{5DD6EC1A-2905-458B-A45A-587440453E70}"/>
    <cellStyle name="Moneda 2 2 3 6" xfId="58" xr:uid="{889FF96A-632B-4515-B69F-975968DCAB17}"/>
    <cellStyle name="Moneda 2 2 3 6 2" xfId="121" xr:uid="{080BEE83-DC0D-483C-AB89-A7205531C595}"/>
    <cellStyle name="Moneda 2 2 3 7" xfId="66" xr:uid="{7EEA7C15-D04F-43DB-B1FA-74039CE2C850}"/>
    <cellStyle name="Moneda 2 2 3 7 2" xfId="129" xr:uid="{B385C11F-4359-479E-981D-17DB83913039}"/>
    <cellStyle name="Moneda 2 2 3 8" xfId="76" xr:uid="{9539B9AD-5B05-4A94-95C2-AF7FAF520E5D}"/>
    <cellStyle name="Moneda 2 2 4" xfId="18" xr:uid="{A932592F-4330-4206-BBAA-DC67F86EE87C}"/>
    <cellStyle name="Moneda 2 2 4 2" xfId="81" xr:uid="{85650C81-94B2-4861-8F2E-4B07ACDF1CE5}"/>
    <cellStyle name="Moneda 2 2 5" xfId="26" xr:uid="{29D03A1B-B6B9-4C33-B841-69A04466FE5A}"/>
    <cellStyle name="Moneda 2 2 5 2" xfId="89" xr:uid="{7094D175-4A51-4586-967C-4B79214A1E97}"/>
    <cellStyle name="Moneda 2 2 6" xfId="34" xr:uid="{37B51C7F-6E51-4BDE-A712-B91288378EA5}"/>
    <cellStyle name="Moneda 2 2 6 2" xfId="97" xr:uid="{E2F65076-98DF-41EE-BCBB-FB5E48B62D76}"/>
    <cellStyle name="Moneda 2 2 7" xfId="42" xr:uid="{D65771A2-933D-4412-BC91-1FF7BBAEC027}"/>
    <cellStyle name="Moneda 2 2 7 2" xfId="105" xr:uid="{F0373280-C855-4F56-A115-FE5E51FC8E5D}"/>
    <cellStyle name="Moneda 2 2 8" xfId="50" xr:uid="{4E11FB54-E61F-4728-AA9D-2FE0001F8429}"/>
    <cellStyle name="Moneda 2 2 8 2" xfId="113" xr:uid="{5D3019BC-B0BD-4B88-BD85-C6F6F310D60C}"/>
    <cellStyle name="Moneda 2 2 9" xfId="55" xr:uid="{C2B816C0-445F-43A1-AB09-08E452B077E4}"/>
    <cellStyle name="Moneda 2 2 9 2" xfId="118" xr:uid="{7CAE5506-799E-4224-9BE6-565823370A8D}"/>
    <cellStyle name="Moneda 2 3" xfId="16" xr:uid="{E521DA8A-C5B4-4451-996F-D5183F9F37D2}"/>
    <cellStyle name="Moneda 2 3 2" xfId="79" xr:uid="{853F85BA-0345-43B1-B206-DE3A278E8218}"/>
    <cellStyle name="Moneda 2 4" xfId="24" xr:uid="{A09FBE25-DEAF-4916-886E-27F6314BE3B5}"/>
    <cellStyle name="Moneda 2 4 2" xfId="87" xr:uid="{58E1BA02-3B02-40BA-B4CC-2291B888EFFA}"/>
    <cellStyle name="Moneda 2 5" xfId="32" xr:uid="{CB527D07-F57E-4B33-9CC8-A69FE99C909F}"/>
    <cellStyle name="Moneda 2 5 2" xfId="95" xr:uid="{2FBB0775-3626-4E6B-83FC-95A053316B8C}"/>
    <cellStyle name="Moneda 2 6" xfId="40" xr:uid="{6AFE8CDD-0BFF-4612-9473-F76F5822B94D}"/>
    <cellStyle name="Moneda 2 6 2" xfId="103" xr:uid="{9F32D749-18AA-4520-B6A4-667AE068E22F}"/>
    <cellStyle name="Moneda 2 7" xfId="48" xr:uid="{17E4D4B6-C648-474F-9B65-E3078FE3CB60}"/>
    <cellStyle name="Moneda 2 7 2" xfId="111" xr:uid="{F624A5DC-7F00-49E1-B603-F699EDFA2A88}"/>
    <cellStyle name="Moneda 2 8" xfId="53" xr:uid="{0AA5EE41-7598-4A1C-8477-11ED6C020739}"/>
    <cellStyle name="Moneda 2 8 2" xfId="116" xr:uid="{D1CC984C-0FC3-403E-B4ED-5BDAE9F192DA}"/>
    <cellStyle name="Moneda 2 9" xfId="61" xr:uid="{886464B1-E881-44E8-BBB1-07DDA2B5F98B}"/>
    <cellStyle name="Moneda 2 9 2" xfId="124" xr:uid="{6006BC01-DF95-4E5D-B989-009A96294BB1}"/>
    <cellStyle name="Moneda 3" xfId="6" xr:uid="{8D306DED-C07B-46BA-B5EF-EB94353EEEC3}"/>
    <cellStyle name="Moneda 3 2" xfId="17" xr:uid="{882F5235-E637-4CE1-A5DC-B06B3EC54690}"/>
    <cellStyle name="Moneda 3 2 2" xfId="80" xr:uid="{C1AD7A91-2E63-4B2E-B4E5-45DCE0DA7525}"/>
    <cellStyle name="Moneda 3 3" xfId="25" xr:uid="{19CED1FD-2593-4148-8F42-8717E7A3387A}"/>
    <cellStyle name="Moneda 3 3 2" xfId="88" xr:uid="{63D774A7-B407-4163-8726-F305E8BBC835}"/>
    <cellStyle name="Moneda 3 4" xfId="33" xr:uid="{A80D833C-C543-4EB4-AFEB-D94EA6613BAB}"/>
    <cellStyle name="Moneda 3 4 2" xfId="96" xr:uid="{54A8EF27-AFDC-4F79-A9B7-C2843A6F4563}"/>
    <cellStyle name="Moneda 3 5" xfId="41" xr:uid="{FD449388-8A44-409E-AD59-A0256D3346E8}"/>
    <cellStyle name="Moneda 3 5 2" xfId="104" xr:uid="{C45883DA-B960-44D3-9B6C-BD4678134CA2}"/>
    <cellStyle name="Moneda 3 6" xfId="49" xr:uid="{BF90179F-A6B4-4C7B-9FF8-47ED24AF1A44}"/>
    <cellStyle name="Moneda 3 6 2" xfId="112" xr:uid="{EC3E55B4-C09A-42B4-AB64-A7C47723019E}"/>
    <cellStyle name="Moneda 3 7" xfId="54" xr:uid="{FA8A467E-82C5-4FF1-B399-87DE6A9D2CF4}"/>
    <cellStyle name="Moneda 3 7 2" xfId="117" xr:uid="{6B73AEBC-6936-4CBB-81B3-02206C9198FE}"/>
    <cellStyle name="Moneda 3 8" xfId="62" xr:uid="{99BD98CD-48C2-48B7-B790-3BE9B95B35DC}"/>
    <cellStyle name="Moneda 3 8 2" xfId="125" xr:uid="{BFD95B6B-9251-4054-9014-C6D3373577D7}"/>
    <cellStyle name="Moneda 3 9" xfId="72" xr:uid="{CBD8E5B6-5028-4954-A5D2-949C4B9A555B}"/>
    <cellStyle name="Moneda 4" xfId="11" xr:uid="{19D8C1F3-4E47-49D7-AFA7-E7618CDADF5D}"/>
    <cellStyle name="Moneda 4 2" xfId="19" xr:uid="{EF7939C4-5035-48F7-8A02-854D578A7C40}"/>
    <cellStyle name="Moneda 4 2 2" xfId="82" xr:uid="{DF18891A-7E17-4501-8C2C-BB93F84316EE}"/>
    <cellStyle name="Moneda 4 3" xfId="27" xr:uid="{B2D110F0-282A-48DC-B94C-5735DAC7D5CD}"/>
    <cellStyle name="Moneda 4 3 2" xfId="90" xr:uid="{BEEAD223-5A25-4AAA-A2ED-9D6CCAF9C460}"/>
    <cellStyle name="Moneda 4 4" xfId="35" xr:uid="{379489A1-0442-4635-876D-C38EFEB0892B}"/>
    <cellStyle name="Moneda 4 4 2" xfId="98" xr:uid="{8D1832FF-48F7-451E-9BD0-468C8B6BF3EF}"/>
    <cellStyle name="Moneda 4 5" xfId="43" xr:uid="{A8E77F21-340E-4A38-A697-12E9F26113A1}"/>
    <cellStyle name="Moneda 4 5 2" xfId="106" xr:uid="{E20FE9A0-6284-48B0-8912-C6E5CCA067EF}"/>
    <cellStyle name="Moneda 4 6" xfId="51" xr:uid="{1538C661-624B-4771-9014-618C93A4D811}"/>
    <cellStyle name="Moneda 4 6 2" xfId="114" xr:uid="{45C02D88-04C9-4F4D-9F89-C1603AEC5954}"/>
    <cellStyle name="Moneda 4 7" xfId="56" xr:uid="{5A08FB94-2019-40EE-AB02-96E7A0804C9A}"/>
    <cellStyle name="Moneda 4 7 2" xfId="119" xr:uid="{23ADD645-D0B1-4D97-8780-9FAD90CEC1D9}"/>
    <cellStyle name="Moneda 4 8" xfId="64" xr:uid="{4F783CD7-BC00-4531-BE34-D8FAD3EBC0D1}"/>
    <cellStyle name="Moneda 4 8 2" xfId="127" xr:uid="{BEA9728E-3E80-4AFD-8721-7E40CCA0EDE9}"/>
    <cellStyle name="Moneda 4 9" xfId="74" xr:uid="{69EF7C1C-FF4A-4373-BEEC-47B903106890}"/>
    <cellStyle name="Moneda 5" xfId="15" xr:uid="{1DDA9814-45F3-4378-AC69-B300267F4B1F}"/>
    <cellStyle name="Moneda 5 2" xfId="78" xr:uid="{326E4251-C567-4FC2-8F2E-92ECAA2F39D4}"/>
    <cellStyle name="Moneda 6" xfId="4" xr:uid="{6968431E-CFEF-4D68-ADC8-88D5FA22FA32}"/>
    <cellStyle name="Moneda 7" xfId="14" xr:uid="{3854132D-C5B6-4FB0-A60B-6FBC0549FF9A}"/>
    <cellStyle name="Moneda 7 2" xfId="22" xr:uid="{2299EDE7-A350-4167-BA72-6F9BD4BADBE7}"/>
    <cellStyle name="Moneda 7 2 2" xfId="85" xr:uid="{7800E1DA-D987-4702-9CB2-89CABAE5B01F}"/>
    <cellStyle name="Moneda 7 3" xfId="30" xr:uid="{6DA9EF4F-A769-45FD-B8D4-1A0FFE168BA9}"/>
    <cellStyle name="Moneda 7 3 2" xfId="93" xr:uid="{FA0315DC-AD4E-472E-869B-20544C335480}"/>
    <cellStyle name="Moneda 7 4" xfId="38" xr:uid="{BBACD61A-FE73-41B5-8BE4-2E927F692411}"/>
    <cellStyle name="Moneda 7 4 2" xfId="101" xr:uid="{896124E6-7B02-4EC6-8D99-E46D2F014242}"/>
    <cellStyle name="Moneda 7 5" xfId="46" xr:uid="{7E7F3E0C-BA73-410D-A9EE-4417AE23ED74}"/>
    <cellStyle name="Moneda 7 5 2" xfId="109" xr:uid="{52C8DD41-B5E0-4E9F-886C-F13F7456BF96}"/>
    <cellStyle name="Moneda 7 6" xfId="59" xr:uid="{38539FE7-CEB1-45B1-B61B-E46E8A2373CF}"/>
    <cellStyle name="Moneda 7 6 2" xfId="122" xr:uid="{B43CFB4E-F439-4930-85EC-E956C4CECB51}"/>
    <cellStyle name="Moneda 7 7" xfId="67" xr:uid="{7A978661-03EF-4D80-AEC9-ADA03656208E}"/>
    <cellStyle name="Moneda 7 7 2" xfId="130" xr:uid="{23F62116-A630-4301-9882-B2804BDB28E0}"/>
    <cellStyle name="Moneda 7 8" xfId="77" xr:uid="{34099DBD-CD23-4A65-96AB-EAB4BBE7A13E}"/>
    <cellStyle name="Moneda 8" xfId="23" xr:uid="{82FD9086-FC99-496B-B2ED-55791E9CCBE7}"/>
    <cellStyle name="Moneda 8 2" xfId="86" xr:uid="{8C81A817-4A42-407A-A371-BB06E3345A85}"/>
    <cellStyle name="Moneda 9" xfId="31" xr:uid="{4819243A-8BE8-4B05-B60C-E58FB39B571C}"/>
    <cellStyle name="Moneda 9 2" xfId="94" xr:uid="{7332375B-94D9-4363-B961-B97E67B5CD07}"/>
    <cellStyle name="Normal" xfId="0" builtinId="0"/>
    <cellStyle name="Normal 2" xfId="8" xr:uid="{BF411021-CCD5-4361-B117-8905BF8C454B}"/>
    <cellStyle name="Normal 2 2" xfId="10" xr:uid="{0973A4EA-7D4D-42DE-B0A7-D69538C20176}"/>
    <cellStyle name="Porcentaje" xfId="9" builtinId="5"/>
    <cellStyle name="Porcentaje 3 3" xfId="3" xr:uid="{71D8E6AB-4887-4363-A6BE-6047F4D0E9D6}"/>
  </cellStyles>
  <dxfs count="0"/>
  <tableStyles count="0" defaultTableStyle="TableStyleMedium2" defaultPivotStyle="PivotStyleLight16"/>
  <colors>
    <mruColors>
      <color rgb="FFB28A40"/>
      <color rgb="FFEAD1B9"/>
      <color rgb="FF4040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16711</xdr:colOff>
      <xdr:row>0</xdr:row>
      <xdr:rowOff>0</xdr:rowOff>
    </xdr:from>
    <xdr:to>
      <xdr:col>1</xdr:col>
      <xdr:colOff>1657516</xdr:colOff>
      <xdr:row>0</xdr:row>
      <xdr:rowOff>1770224</xdr:rowOff>
    </xdr:to>
    <xdr:pic>
      <xdr:nvPicPr>
        <xdr:cNvPr id="2" name="Imagen 1">
          <a:extLst>
            <a:ext uri="{FF2B5EF4-FFF2-40B4-BE49-F238E27FC236}">
              <a16:creationId xmlns:a16="http://schemas.microsoft.com/office/drawing/2014/main" id="{FF7E1B5F-B2B6-4FB1-A038-A8D0D2D0018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711" y="0"/>
          <a:ext cx="2151943" cy="1783236"/>
        </a:xfrm>
        <a:prstGeom prst="rect">
          <a:avLst/>
        </a:prstGeom>
      </xdr:spPr>
    </xdr:pic>
    <xdr:clientData/>
  </xdr:twoCellAnchor>
  <xdr:twoCellAnchor editAs="oneCell">
    <xdr:from>
      <xdr:col>2</xdr:col>
      <xdr:colOff>1648915</xdr:colOff>
      <xdr:row>0</xdr:row>
      <xdr:rowOff>0</xdr:rowOff>
    </xdr:from>
    <xdr:to>
      <xdr:col>3</xdr:col>
      <xdr:colOff>1268165</xdr:colOff>
      <xdr:row>0</xdr:row>
      <xdr:rowOff>1542819</xdr:rowOff>
    </xdr:to>
    <xdr:pic>
      <xdr:nvPicPr>
        <xdr:cNvPr id="3" name="Imagen 2">
          <a:extLst>
            <a:ext uri="{FF2B5EF4-FFF2-40B4-BE49-F238E27FC236}">
              <a16:creationId xmlns:a16="http://schemas.microsoft.com/office/drawing/2014/main" id="{62666328-513A-403E-8506-3DAD616DAC8B}"/>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9149"/>
        <a:stretch/>
      </xdr:blipFill>
      <xdr:spPr>
        <a:xfrm>
          <a:off x="2859951" y="0"/>
          <a:ext cx="2600938" cy="1551709"/>
        </a:xfrm>
        <a:prstGeom prst="rect">
          <a:avLst/>
        </a:prstGeom>
      </xdr:spPr>
    </xdr:pic>
    <xdr:clientData/>
  </xdr:twoCellAnchor>
  <xdr:twoCellAnchor editAs="oneCell">
    <xdr:from>
      <xdr:col>19</xdr:col>
      <xdr:colOff>952555</xdr:colOff>
      <xdr:row>0</xdr:row>
      <xdr:rowOff>15875</xdr:rowOff>
    </xdr:from>
    <xdr:to>
      <xdr:col>20</xdr:col>
      <xdr:colOff>19946</xdr:colOff>
      <xdr:row>0</xdr:row>
      <xdr:rowOff>1770292</xdr:rowOff>
    </xdr:to>
    <xdr:pic>
      <xdr:nvPicPr>
        <xdr:cNvPr id="4" name="Imagen 3">
          <a:extLst>
            <a:ext uri="{FF2B5EF4-FFF2-40B4-BE49-F238E27FC236}">
              <a16:creationId xmlns:a16="http://schemas.microsoft.com/office/drawing/2014/main" id="{DDFABC48-B064-4576-A9FC-1E47C989468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7259930" y="15875"/>
          <a:ext cx="1760715" cy="1763307"/>
        </a:xfrm>
        <a:prstGeom prst="rect">
          <a:avLst/>
        </a:prstGeom>
      </xdr:spPr>
    </xdr:pic>
    <xdr:clientData/>
  </xdr:twoCellAnchor>
  <xdr:twoCellAnchor>
    <xdr:from>
      <xdr:col>6</xdr:col>
      <xdr:colOff>434110</xdr:colOff>
      <xdr:row>0</xdr:row>
      <xdr:rowOff>101601</xdr:rowOff>
    </xdr:from>
    <xdr:to>
      <xdr:col>17</xdr:col>
      <xdr:colOff>647701</xdr:colOff>
      <xdr:row>0</xdr:row>
      <xdr:rowOff>1676401</xdr:rowOff>
    </xdr:to>
    <xdr:sp macro="" textlink="">
      <xdr:nvSpPr>
        <xdr:cNvPr id="6" name="TextBox 11">
          <a:extLst>
            <a:ext uri="{FF2B5EF4-FFF2-40B4-BE49-F238E27FC236}">
              <a16:creationId xmlns:a16="http://schemas.microsoft.com/office/drawing/2014/main" id="{AC66791D-F5C4-478B-BB12-DAEBDAE6E2BD}"/>
            </a:ext>
          </a:extLst>
        </xdr:cNvPr>
        <xdr:cNvSpPr txBox="1"/>
      </xdr:nvSpPr>
      <xdr:spPr>
        <a:xfrm>
          <a:off x="12803910" y="101601"/>
          <a:ext cx="27620191" cy="157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600" b="1">
              <a:solidFill>
                <a:schemeClr val="tx1">
                  <a:lumMod val="65000"/>
                  <a:lumOff val="35000"/>
                </a:schemeClr>
              </a:solidFill>
              <a:latin typeface="Segoe UI" panose="020B0502040204020203" pitchFamily="34" charset="0"/>
              <a:cs typeface="Segoe UI" panose="020B0502040204020203" pitchFamily="34" charset="0"/>
            </a:rPr>
            <a:t>INFORME DE CONTRATOS VIGENTES Y EJECUCIÓN PRESUPUESTAL </a:t>
          </a:r>
        </a:p>
        <a:p>
          <a:pPr algn="ctr"/>
          <a:r>
            <a:rPr lang="en-US" sz="3600" b="1">
              <a:solidFill>
                <a:schemeClr val="tx1">
                  <a:lumMod val="65000"/>
                  <a:lumOff val="35000"/>
                </a:schemeClr>
              </a:solidFill>
              <a:latin typeface="Segoe UI" panose="020B0502040204020203" pitchFamily="34" charset="0"/>
              <a:cs typeface="Segoe UI" panose="020B0502040204020203" pitchFamily="34" charset="0"/>
            </a:rPr>
            <a:t>CON CORTE A 31 DE MAYO DE 2024</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13825</xdr:colOff>
      <xdr:row>0</xdr:row>
      <xdr:rowOff>0</xdr:rowOff>
    </xdr:from>
    <xdr:to>
      <xdr:col>1</xdr:col>
      <xdr:colOff>1351016</xdr:colOff>
      <xdr:row>0</xdr:row>
      <xdr:rowOff>1774246</xdr:rowOff>
    </xdr:to>
    <xdr:pic>
      <xdr:nvPicPr>
        <xdr:cNvPr id="2" name="Imagen 1">
          <a:extLst>
            <a:ext uri="{FF2B5EF4-FFF2-40B4-BE49-F238E27FC236}">
              <a16:creationId xmlns:a16="http://schemas.microsoft.com/office/drawing/2014/main" id="{AD21544D-D766-426E-BE54-ED4237F6825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825" y="0"/>
          <a:ext cx="2242701" cy="1778056"/>
        </a:xfrm>
        <a:prstGeom prst="rect">
          <a:avLst/>
        </a:prstGeom>
      </xdr:spPr>
    </xdr:pic>
    <xdr:clientData/>
  </xdr:twoCellAnchor>
  <xdr:twoCellAnchor editAs="oneCell">
    <xdr:from>
      <xdr:col>19</xdr:col>
      <xdr:colOff>543212</xdr:colOff>
      <xdr:row>0</xdr:row>
      <xdr:rowOff>17318</xdr:rowOff>
    </xdr:from>
    <xdr:to>
      <xdr:col>19</xdr:col>
      <xdr:colOff>2094395</xdr:colOff>
      <xdr:row>0</xdr:row>
      <xdr:rowOff>1774217</xdr:rowOff>
    </xdr:to>
    <xdr:pic>
      <xdr:nvPicPr>
        <xdr:cNvPr id="4" name="Imagen 3">
          <a:extLst>
            <a:ext uri="{FF2B5EF4-FFF2-40B4-BE49-F238E27FC236}">
              <a16:creationId xmlns:a16="http://schemas.microsoft.com/office/drawing/2014/main" id="{3DDAD20D-6EAF-4339-8F13-9376B04E519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3145939" y="17318"/>
          <a:ext cx="1633733" cy="1766482"/>
        </a:xfrm>
        <a:prstGeom prst="rect">
          <a:avLst/>
        </a:prstGeom>
      </xdr:spPr>
    </xdr:pic>
    <xdr:clientData/>
  </xdr:twoCellAnchor>
  <xdr:twoCellAnchor>
    <xdr:from>
      <xdr:col>2</xdr:col>
      <xdr:colOff>4575294</xdr:colOff>
      <xdr:row>0</xdr:row>
      <xdr:rowOff>502134</xdr:rowOff>
    </xdr:from>
    <xdr:to>
      <xdr:col>2</xdr:col>
      <xdr:colOff>9245978</xdr:colOff>
      <xdr:row>0</xdr:row>
      <xdr:rowOff>1234941</xdr:rowOff>
    </xdr:to>
    <xdr:sp macro="" textlink="">
      <xdr:nvSpPr>
        <xdr:cNvPr id="5" name="TextBox 11">
          <a:extLst>
            <a:ext uri="{FF2B5EF4-FFF2-40B4-BE49-F238E27FC236}">
              <a16:creationId xmlns:a16="http://schemas.microsoft.com/office/drawing/2014/main" id="{51277ED5-6922-421B-A1F6-E654F5E2AFFC}"/>
            </a:ext>
          </a:extLst>
        </xdr:cNvPr>
        <xdr:cNvSpPr txBox="1"/>
      </xdr:nvSpPr>
      <xdr:spPr>
        <a:xfrm>
          <a:off x="7769344" y="505309"/>
          <a:ext cx="3434" cy="726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b="0">
              <a:solidFill>
                <a:schemeClr val="tx1">
                  <a:lumMod val="65000"/>
                  <a:lumOff val="35000"/>
                </a:schemeClr>
              </a:solidFill>
              <a:latin typeface="Calibri" panose="020F0502020204030204" pitchFamily="34" charset="0"/>
              <a:cs typeface="Calibri" panose="020F0502020204030204" pitchFamily="34" charset="0"/>
            </a:rPr>
            <a:t>CABEZOTE EXCEL 2020</a:t>
          </a:r>
        </a:p>
      </xdr:txBody>
    </xdr:sp>
    <xdr:clientData/>
  </xdr:twoCellAnchor>
  <xdr:twoCellAnchor>
    <xdr:from>
      <xdr:col>6</xdr:col>
      <xdr:colOff>55558</xdr:colOff>
      <xdr:row>0</xdr:row>
      <xdr:rowOff>211219</xdr:rowOff>
    </xdr:from>
    <xdr:to>
      <xdr:col>16</xdr:col>
      <xdr:colOff>1426632</xdr:colOff>
      <xdr:row>0</xdr:row>
      <xdr:rowOff>1752600</xdr:rowOff>
    </xdr:to>
    <xdr:sp macro="" textlink="">
      <xdr:nvSpPr>
        <xdr:cNvPr id="6" name="TextBox 11">
          <a:extLst>
            <a:ext uri="{FF2B5EF4-FFF2-40B4-BE49-F238E27FC236}">
              <a16:creationId xmlns:a16="http://schemas.microsoft.com/office/drawing/2014/main" id="{9B4E90A6-3812-44C1-8C75-8E49CE4C328B}"/>
            </a:ext>
          </a:extLst>
        </xdr:cNvPr>
        <xdr:cNvSpPr txBox="1"/>
      </xdr:nvSpPr>
      <xdr:spPr>
        <a:xfrm>
          <a:off x="12780958" y="211219"/>
          <a:ext cx="24993074" cy="1541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4400" b="1">
              <a:solidFill>
                <a:schemeClr val="tx1">
                  <a:lumMod val="65000"/>
                  <a:lumOff val="35000"/>
                </a:schemeClr>
              </a:solidFill>
              <a:latin typeface="Calibri" panose="020F0502020204030204" pitchFamily="34" charset="0"/>
              <a:cs typeface="Calibri" panose="020F0502020204030204" pitchFamily="34" charset="0"/>
            </a:rPr>
            <a:t>INFORME DE ÓRDENES DE SERVICIO VIGENTES Y EJECUCIÓN PRESUPUESTAL </a:t>
          </a:r>
        </a:p>
        <a:p>
          <a:pPr algn="ctr"/>
          <a:r>
            <a:rPr lang="en-US" sz="4400" b="1">
              <a:solidFill>
                <a:schemeClr val="tx1">
                  <a:lumMod val="65000"/>
                  <a:lumOff val="35000"/>
                </a:schemeClr>
              </a:solidFill>
              <a:latin typeface="Calibri" panose="020F0502020204030204" pitchFamily="34" charset="0"/>
              <a:cs typeface="Calibri" panose="020F0502020204030204" pitchFamily="34" charset="0"/>
            </a:rPr>
            <a:t>CON</a:t>
          </a:r>
          <a:r>
            <a:rPr lang="en-US" sz="4400" b="1" baseline="0">
              <a:solidFill>
                <a:schemeClr val="tx1">
                  <a:lumMod val="65000"/>
                  <a:lumOff val="35000"/>
                </a:schemeClr>
              </a:solidFill>
              <a:latin typeface="Calibri" panose="020F0502020204030204" pitchFamily="34" charset="0"/>
              <a:cs typeface="Calibri" panose="020F0502020204030204" pitchFamily="34" charset="0"/>
            </a:rPr>
            <a:t> </a:t>
          </a:r>
          <a:r>
            <a:rPr lang="en-US" sz="4400" b="1">
              <a:solidFill>
                <a:schemeClr val="tx1">
                  <a:lumMod val="65000"/>
                  <a:lumOff val="35000"/>
                </a:schemeClr>
              </a:solidFill>
              <a:latin typeface="Calibri" panose="020F0502020204030204" pitchFamily="34" charset="0"/>
              <a:cs typeface="Calibri" panose="020F0502020204030204" pitchFamily="34" charset="0"/>
            </a:rPr>
            <a:t>CORTE A </a:t>
          </a:r>
          <a:r>
            <a:rPr lang="en-US" sz="4400" b="1">
              <a:solidFill>
                <a:schemeClr val="tx1">
                  <a:lumMod val="65000"/>
                  <a:lumOff val="35000"/>
                </a:schemeClr>
              </a:solidFill>
              <a:latin typeface="Calibri" panose="020F0502020204030204" pitchFamily="34" charset="0"/>
              <a:ea typeface="+mn-ea"/>
              <a:cs typeface="Calibri" panose="020F0502020204030204" pitchFamily="34" charset="0"/>
            </a:rPr>
            <a:t>31 DE MAYO DE 2024</a:t>
          </a:r>
        </a:p>
      </xdr:txBody>
    </xdr:sp>
    <xdr:clientData/>
  </xdr:twoCellAnchor>
  <xdr:twoCellAnchor editAs="oneCell">
    <xdr:from>
      <xdr:col>2</xdr:col>
      <xdr:colOff>1200726</xdr:colOff>
      <xdr:row>0</xdr:row>
      <xdr:rowOff>46181</xdr:rowOff>
    </xdr:from>
    <xdr:to>
      <xdr:col>2</xdr:col>
      <xdr:colOff>3794044</xdr:colOff>
      <xdr:row>0</xdr:row>
      <xdr:rowOff>1597890</xdr:rowOff>
    </xdr:to>
    <xdr:pic>
      <xdr:nvPicPr>
        <xdr:cNvPr id="7" name="Imagen 6">
          <a:extLst>
            <a:ext uri="{FF2B5EF4-FFF2-40B4-BE49-F238E27FC236}">
              <a16:creationId xmlns:a16="http://schemas.microsoft.com/office/drawing/2014/main" id="{58F52BA0-7C8F-41C8-8FE1-781EE0386FCF}"/>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b="9149"/>
        <a:stretch/>
      </xdr:blipFill>
      <xdr:spPr>
        <a:xfrm>
          <a:off x="4444999" y="46181"/>
          <a:ext cx="2600938" cy="15517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16711</xdr:colOff>
      <xdr:row>0</xdr:row>
      <xdr:rowOff>0</xdr:rowOff>
    </xdr:from>
    <xdr:to>
      <xdr:col>1</xdr:col>
      <xdr:colOff>1206796</xdr:colOff>
      <xdr:row>0</xdr:row>
      <xdr:rowOff>1770436</xdr:rowOff>
    </xdr:to>
    <xdr:pic>
      <xdr:nvPicPr>
        <xdr:cNvPr id="2" name="Imagen 1">
          <a:extLst>
            <a:ext uri="{FF2B5EF4-FFF2-40B4-BE49-F238E27FC236}">
              <a16:creationId xmlns:a16="http://schemas.microsoft.com/office/drawing/2014/main" id="{486AFAB7-CA41-48F0-ABF6-43F7B9272C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711" y="0"/>
          <a:ext cx="2155285" cy="1781231"/>
        </a:xfrm>
        <a:prstGeom prst="rect">
          <a:avLst/>
        </a:prstGeom>
      </xdr:spPr>
    </xdr:pic>
    <xdr:clientData/>
  </xdr:twoCellAnchor>
  <xdr:twoCellAnchor editAs="oneCell">
    <xdr:from>
      <xdr:col>18</xdr:col>
      <xdr:colOff>543212</xdr:colOff>
      <xdr:row>0</xdr:row>
      <xdr:rowOff>17318</xdr:rowOff>
    </xdr:from>
    <xdr:to>
      <xdr:col>18</xdr:col>
      <xdr:colOff>2094395</xdr:colOff>
      <xdr:row>0</xdr:row>
      <xdr:rowOff>1770407</xdr:rowOff>
    </xdr:to>
    <xdr:pic>
      <xdr:nvPicPr>
        <xdr:cNvPr id="4" name="Imagen 3">
          <a:extLst>
            <a:ext uri="{FF2B5EF4-FFF2-40B4-BE49-F238E27FC236}">
              <a16:creationId xmlns:a16="http://schemas.microsoft.com/office/drawing/2014/main" id="{C2E0F783-535C-42F8-9125-CB8E3DCA35E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2669112" y="17318"/>
          <a:ext cx="1643258" cy="1763884"/>
        </a:xfrm>
        <a:prstGeom prst="rect">
          <a:avLst/>
        </a:prstGeom>
      </xdr:spPr>
    </xdr:pic>
    <xdr:clientData/>
  </xdr:twoCellAnchor>
  <xdr:twoCellAnchor>
    <xdr:from>
      <xdr:col>2</xdr:col>
      <xdr:colOff>4575294</xdr:colOff>
      <xdr:row>0</xdr:row>
      <xdr:rowOff>502134</xdr:rowOff>
    </xdr:from>
    <xdr:to>
      <xdr:col>2</xdr:col>
      <xdr:colOff>9245978</xdr:colOff>
      <xdr:row>0</xdr:row>
      <xdr:rowOff>1234941</xdr:rowOff>
    </xdr:to>
    <xdr:sp macro="" textlink="">
      <xdr:nvSpPr>
        <xdr:cNvPr id="5" name="TextBox 11">
          <a:extLst>
            <a:ext uri="{FF2B5EF4-FFF2-40B4-BE49-F238E27FC236}">
              <a16:creationId xmlns:a16="http://schemas.microsoft.com/office/drawing/2014/main" id="{E68E4E2C-744D-4C41-984B-E8EDBBDE4AEE}"/>
            </a:ext>
          </a:extLst>
        </xdr:cNvPr>
        <xdr:cNvSpPr txBox="1"/>
      </xdr:nvSpPr>
      <xdr:spPr>
        <a:xfrm>
          <a:off x="7769344" y="505309"/>
          <a:ext cx="3434" cy="726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b="0">
              <a:solidFill>
                <a:schemeClr val="tx1">
                  <a:lumMod val="65000"/>
                  <a:lumOff val="35000"/>
                </a:schemeClr>
              </a:solidFill>
              <a:latin typeface="Calibri" panose="020F0502020204030204" pitchFamily="34" charset="0"/>
              <a:cs typeface="Calibri" panose="020F0502020204030204" pitchFamily="34" charset="0"/>
            </a:rPr>
            <a:t>CABEZOTE EXCEL 2020</a:t>
          </a:r>
        </a:p>
      </xdr:txBody>
    </xdr:sp>
    <xdr:clientData/>
  </xdr:twoCellAnchor>
  <xdr:twoCellAnchor>
    <xdr:from>
      <xdr:col>5</xdr:col>
      <xdr:colOff>3124199</xdr:colOff>
      <xdr:row>0</xdr:row>
      <xdr:rowOff>330200</xdr:rowOff>
    </xdr:from>
    <xdr:to>
      <xdr:col>17</xdr:col>
      <xdr:colOff>371474</xdr:colOff>
      <xdr:row>1</xdr:row>
      <xdr:rowOff>25400</xdr:rowOff>
    </xdr:to>
    <xdr:sp macro="" textlink="">
      <xdr:nvSpPr>
        <xdr:cNvPr id="6" name="TextBox 11">
          <a:extLst>
            <a:ext uri="{FF2B5EF4-FFF2-40B4-BE49-F238E27FC236}">
              <a16:creationId xmlns:a16="http://schemas.microsoft.com/office/drawing/2014/main" id="{3039C1F5-8CB9-4165-9EF9-BD3102EFC123}"/>
            </a:ext>
          </a:extLst>
        </xdr:cNvPr>
        <xdr:cNvSpPr txBox="1"/>
      </xdr:nvSpPr>
      <xdr:spPr>
        <a:xfrm>
          <a:off x="14452599" y="330200"/>
          <a:ext cx="25111075" cy="147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4400" b="1">
              <a:solidFill>
                <a:schemeClr val="tx1">
                  <a:lumMod val="65000"/>
                  <a:lumOff val="35000"/>
                </a:schemeClr>
              </a:solidFill>
              <a:latin typeface="Calibri" panose="020F0502020204030204" pitchFamily="34" charset="0"/>
              <a:cs typeface="Calibri" panose="020F0502020204030204" pitchFamily="34" charset="0"/>
            </a:rPr>
            <a:t>INFORME DE ÓRDENES DE COMPRA VIGENTES Y EJECUCIÓN PRESUPUESTAL</a:t>
          </a:r>
          <a:r>
            <a:rPr lang="en-US" sz="4400" b="1" baseline="0">
              <a:solidFill>
                <a:schemeClr val="tx1">
                  <a:lumMod val="65000"/>
                  <a:lumOff val="35000"/>
                </a:schemeClr>
              </a:solidFill>
              <a:latin typeface="Calibri" panose="020F0502020204030204" pitchFamily="34" charset="0"/>
              <a:cs typeface="Calibri" panose="020F0502020204030204" pitchFamily="34" charset="0"/>
            </a:rPr>
            <a:t> </a:t>
          </a:r>
        </a:p>
        <a:p>
          <a:pPr algn="ctr"/>
          <a:r>
            <a:rPr lang="en-US" sz="4400" b="1" baseline="0">
              <a:solidFill>
                <a:schemeClr val="tx1">
                  <a:lumMod val="65000"/>
                  <a:lumOff val="35000"/>
                </a:schemeClr>
              </a:solidFill>
              <a:latin typeface="Calibri" panose="020F0502020204030204" pitchFamily="34" charset="0"/>
              <a:cs typeface="Calibri" panose="020F0502020204030204" pitchFamily="34" charset="0"/>
            </a:rPr>
            <a:t>CON </a:t>
          </a:r>
          <a:r>
            <a:rPr lang="en-US" sz="4400" b="1">
              <a:solidFill>
                <a:schemeClr val="tx1">
                  <a:lumMod val="65000"/>
                  <a:lumOff val="35000"/>
                </a:schemeClr>
              </a:solidFill>
              <a:latin typeface="Calibri" panose="020F0502020204030204" pitchFamily="34" charset="0"/>
              <a:cs typeface="Calibri" panose="020F0502020204030204" pitchFamily="34" charset="0"/>
            </a:rPr>
            <a:t>CORTE A</a:t>
          </a:r>
          <a:r>
            <a:rPr lang="en-US" sz="4400" b="1" baseline="0">
              <a:solidFill>
                <a:schemeClr val="tx1">
                  <a:lumMod val="65000"/>
                  <a:lumOff val="35000"/>
                </a:schemeClr>
              </a:solidFill>
              <a:latin typeface="Calibri" panose="020F0502020204030204" pitchFamily="34" charset="0"/>
              <a:cs typeface="Calibri" panose="020F0502020204030204" pitchFamily="34" charset="0"/>
            </a:rPr>
            <a:t> </a:t>
          </a:r>
          <a:r>
            <a:rPr lang="en-US" sz="4400" b="1">
              <a:solidFill>
                <a:schemeClr val="tx1">
                  <a:lumMod val="65000"/>
                  <a:lumOff val="35000"/>
                </a:schemeClr>
              </a:solidFill>
              <a:latin typeface="Calibri" panose="020F0502020204030204" pitchFamily="34" charset="0"/>
              <a:cs typeface="Calibri" panose="020F0502020204030204" pitchFamily="34" charset="0"/>
            </a:rPr>
            <a:t>31 DE MAYO </a:t>
          </a:r>
          <a:r>
            <a:rPr lang="en-US" sz="4400" b="1" baseline="0">
              <a:solidFill>
                <a:schemeClr val="tx1">
                  <a:lumMod val="65000"/>
                  <a:lumOff val="35000"/>
                </a:schemeClr>
              </a:solidFill>
              <a:latin typeface="Calibri" panose="020F0502020204030204" pitchFamily="34" charset="0"/>
              <a:cs typeface="Calibri" panose="020F0502020204030204" pitchFamily="34" charset="0"/>
            </a:rPr>
            <a:t>DE 2024</a:t>
          </a:r>
        </a:p>
        <a:p>
          <a:pPr algn="ctr"/>
          <a:endParaRPr lang="en-US" sz="4400" b="1">
            <a:solidFill>
              <a:schemeClr val="tx1">
                <a:lumMod val="65000"/>
                <a:lumOff val="35000"/>
              </a:schemeClr>
            </a:solidFill>
            <a:latin typeface="Calibri" panose="020F0502020204030204" pitchFamily="34" charset="0"/>
            <a:cs typeface="Calibri" panose="020F0502020204030204" pitchFamily="34" charset="0"/>
          </a:endParaRPr>
        </a:p>
      </xdr:txBody>
    </xdr:sp>
    <xdr:clientData/>
  </xdr:twoCellAnchor>
  <xdr:twoCellAnchor editAs="oneCell">
    <xdr:from>
      <xdr:col>2</xdr:col>
      <xdr:colOff>464492</xdr:colOff>
      <xdr:row>0</xdr:row>
      <xdr:rowOff>82021</xdr:rowOff>
    </xdr:from>
    <xdr:to>
      <xdr:col>2</xdr:col>
      <xdr:colOff>3007650</xdr:colOff>
      <xdr:row>0</xdr:row>
      <xdr:rowOff>1599259</xdr:rowOff>
    </xdr:to>
    <xdr:pic>
      <xdr:nvPicPr>
        <xdr:cNvPr id="8" name="Imagen 7">
          <a:extLst>
            <a:ext uri="{FF2B5EF4-FFF2-40B4-BE49-F238E27FC236}">
              <a16:creationId xmlns:a16="http://schemas.microsoft.com/office/drawing/2014/main" id="{2EA4600C-1154-424B-8900-2189FA19C15E}"/>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b="9149"/>
        <a:stretch/>
      </xdr:blipFill>
      <xdr:spPr>
        <a:xfrm>
          <a:off x="3710048" y="82021"/>
          <a:ext cx="2543158" cy="1517238"/>
        </a:xfrm>
        <a:prstGeom prst="rect">
          <a:avLst/>
        </a:prstGeom>
      </xdr:spPr>
    </xdr:pic>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9A956-5F65-44DC-AFC2-2816225ECA20}">
  <dimension ref="A1:U160"/>
  <sheetViews>
    <sheetView tabSelected="1" zoomScale="40" zoomScaleNormal="40" zoomScaleSheetLayoutView="55" workbookViewId="0">
      <pane ySplit="2" topLeftCell="A3" activePane="bottomLeft" state="frozen"/>
      <selection pane="bottomLeft" activeCell="G158" sqref="G158"/>
    </sheetView>
  </sheetViews>
  <sheetFormatPr baseColWidth="10" defaultColWidth="11.453125" defaultRowHeight="17.5" x14ac:dyDescent="0.45"/>
  <cols>
    <col min="1" max="1" width="6.81640625" style="1" bestFit="1" customWidth="1"/>
    <col min="2" max="2" width="26.54296875" style="1" bestFit="1" customWidth="1"/>
    <col min="3" max="3" width="42.6328125" style="1" customWidth="1"/>
    <col min="4" max="4" width="24.6328125" style="1" customWidth="1"/>
    <col min="5" max="5" width="8" style="1" customWidth="1"/>
    <col min="6" max="6" width="37.90625" style="1" customWidth="1"/>
    <col min="7" max="7" width="110.7265625" style="4" customWidth="1"/>
    <col min="8" max="9" width="29.81640625" style="8" customWidth="1"/>
    <col min="10" max="10" width="29.81640625" style="5" customWidth="1"/>
    <col min="11" max="14" width="29.81640625" style="6" customWidth="1"/>
    <col min="15" max="16" width="29.81640625" style="15" customWidth="1"/>
    <col min="17" max="17" width="29.81640625" style="1" customWidth="1"/>
    <col min="18" max="18" width="46.81640625" style="1" customWidth="1"/>
    <col min="19" max="19" width="47.453125" style="1" customWidth="1"/>
    <col min="20" max="20" width="39.54296875" style="1" customWidth="1"/>
    <col min="21" max="16384" width="11.453125" style="1"/>
  </cols>
  <sheetData>
    <row r="1" spans="1:20" ht="141" customHeight="1" x14ac:dyDescent="0.45">
      <c r="A1" s="72"/>
      <c r="B1" s="72"/>
      <c r="C1" s="72"/>
      <c r="D1" s="72"/>
      <c r="E1" s="72"/>
      <c r="F1" s="72"/>
      <c r="G1" s="72"/>
      <c r="H1" s="72"/>
      <c r="I1" s="72"/>
      <c r="J1" s="72"/>
      <c r="K1" s="73"/>
      <c r="L1" s="73"/>
      <c r="M1" s="73"/>
      <c r="N1" s="73"/>
      <c r="O1" s="74"/>
      <c r="P1" s="74"/>
      <c r="Q1" s="72"/>
      <c r="R1" s="72"/>
      <c r="S1" s="72"/>
      <c r="T1" s="72"/>
    </row>
    <row r="2" spans="1:20" ht="68.5" customHeight="1" x14ac:dyDescent="0.45">
      <c r="A2" s="18" t="s">
        <v>0</v>
      </c>
      <c r="B2" s="19" t="s">
        <v>71</v>
      </c>
      <c r="C2" s="18" t="s">
        <v>1</v>
      </c>
      <c r="D2" s="20" t="s">
        <v>2</v>
      </c>
      <c r="E2" s="20" t="s">
        <v>3</v>
      </c>
      <c r="F2" s="21" t="s">
        <v>4</v>
      </c>
      <c r="G2" s="28" t="s">
        <v>5</v>
      </c>
      <c r="H2" s="22" t="s">
        <v>38</v>
      </c>
      <c r="I2" s="23" t="s">
        <v>10</v>
      </c>
      <c r="J2" s="24" t="s">
        <v>61</v>
      </c>
      <c r="K2" s="25" t="s">
        <v>6</v>
      </c>
      <c r="L2" s="25" t="s">
        <v>7</v>
      </c>
      <c r="M2" s="26" t="s">
        <v>8</v>
      </c>
      <c r="N2" s="26" t="s">
        <v>9</v>
      </c>
      <c r="O2" s="27" t="s">
        <v>42</v>
      </c>
      <c r="P2" s="27" t="s">
        <v>43</v>
      </c>
      <c r="Q2" s="28" t="s">
        <v>304</v>
      </c>
      <c r="R2" s="21" t="s">
        <v>145</v>
      </c>
      <c r="S2" s="28" t="s">
        <v>47</v>
      </c>
      <c r="T2" s="21" t="s">
        <v>12</v>
      </c>
    </row>
    <row r="3" spans="1:20" ht="134.25" customHeight="1" x14ac:dyDescent="0.45">
      <c r="A3" s="18">
        <v>1</v>
      </c>
      <c r="B3" s="29" t="s">
        <v>14</v>
      </c>
      <c r="C3" s="29" t="s">
        <v>15</v>
      </c>
      <c r="D3" s="44">
        <v>860024151</v>
      </c>
      <c r="E3" s="29">
        <v>8</v>
      </c>
      <c r="F3" s="29" t="s">
        <v>16</v>
      </c>
      <c r="G3" s="45" t="s">
        <v>177</v>
      </c>
      <c r="H3" s="46">
        <v>40883</v>
      </c>
      <c r="I3" s="47" t="s">
        <v>348</v>
      </c>
      <c r="J3" s="36">
        <v>16275200</v>
      </c>
      <c r="K3" s="16">
        <v>0.16669999999999999</v>
      </c>
      <c r="L3" s="16">
        <v>0.16669999999999999</v>
      </c>
      <c r="M3" s="16">
        <v>0.4849</v>
      </c>
      <c r="N3" s="16">
        <v>0.4849</v>
      </c>
      <c r="O3" s="58">
        <v>27590946</v>
      </c>
      <c r="P3" s="58">
        <v>137954734</v>
      </c>
      <c r="Q3" s="29" t="s">
        <v>13</v>
      </c>
      <c r="R3" s="29" t="s">
        <v>45</v>
      </c>
      <c r="S3" s="29" t="s">
        <v>48</v>
      </c>
      <c r="T3" s="29" t="s">
        <v>24</v>
      </c>
    </row>
    <row r="4" spans="1:20" ht="122.5" x14ac:dyDescent="0.45">
      <c r="A4" s="18">
        <v>2</v>
      </c>
      <c r="B4" s="29" t="s">
        <v>19</v>
      </c>
      <c r="C4" s="29" t="s">
        <v>20</v>
      </c>
      <c r="D4" s="44" t="s">
        <v>21</v>
      </c>
      <c r="E4" s="29">
        <v>3</v>
      </c>
      <c r="F4" s="29" t="s">
        <v>18</v>
      </c>
      <c r="G4" s="45" t="s">
        <v>178</v>
      </c>
      <c r="H4" s="46">
        <v>42804</v>
      </c>
      <c r="I4" s="46">
        <v>47186</v>
      </c>
      <c r="J4" s="36">
        <v>518299470</v>
      </c>
      <c r="K4" s="16">
        <v>0.45810000000000001</v>
      </c>
      <c r="L4" s="16">
        <v>0.4521</v>
      </c>
      <c r="M4" s="16">
        <v>0.6089</v>
      </c>
      <c r="N4" s="16">
        <v>0.6089</v>
      </c>
      <c r="O4" s="13">
        <v>234322791.66999999</v>
      </c>
      <c r="P4" s="13">
        <v>283976678.32999998</v>
      </c>
      <c r="Q4" s="29" t="s">
        <v>13</v>
      </c>
      <c r="R4" s="48" t="s">
        <v>44</v>
      </c>
      <c r="S4" s="29" t="s">
        <v>457</v>
      </c>
      <c r="T4" s="29" t="s">
        <v>17</v>
      </c>
    </row>
    <row r="5" spans="1:20" ht="122.5" x14ac:dyDescent="0.45">
      <c r="A5" s="18">
        <v>3</v>
      </c>
      <c r="B5" s="29" t="s">
        <v>22</v>
      </c>
      <c r="C5" s="29" t="s">
        <v>23</v>
      </c>
      <c r="D5" s="44">
        <v>900572445</v>
      </c>
      <c r="E5" s="29">
        <v>2</v>
      </c>
      <c r="F5" s="29" t="s">
        <v>16</v>
      </c>
      <c r="G5" s="45" t="s">
        <v>277</v>
      </c>
      <c r="H5" s="46">
        <v>43468</v>
      </c>
      <c r="I5" s="47" t="s">
        <v>72</v>
      </c>
      <c r="J5" s="36">
        <v>207058407</v>
      </c>
      <c r="K5" s="16">
        <v>0.41670000000000001</v>
      </c>
      <c r="L5" s="16">
        <v>0.41670000000000001</v>
      </c>
      <c r="M5" s="16">
        <v>0.40820000000000001</v>
      </c>
      <c r="N5" s="16">
        <v>0.40820000000000001</v>
      </c>
      <c r="O5" s="59">
        <v>86274335</v>
      </c>
      <c r="P5" s="59">
        <v>120784072</v>
      </c>
      <c r="Q5" s="29" t="s">
        <v>13</v>
      </c>
      <c r="R5" s="29" t="s">
        <v>45</v>
      </c>
      <c r="S5" s="29" t="s">
        <v>48</v>
      </c>
      <c r="T5" s="29" t="s">
        <v>24</v>
      </c>
    </row>
    <row r="6" spans="1:20" ht="59.15" customHeight="1" x14ac:dyDescent="0.45">
      <c r="A6" s="18">
        <v>4</v>
      </c>
      <c r="B6" s="29" t="s">
        <v>25</v>
      </c>
      <c r="C6" s="29" t="s">
        <v>26</v>
      </c>
      <c r="D6" s="44">
        <v>830058677</v>
      </c>
      <c r="E6" s="29">
        <v>7</v>
      </c>
      <c r="F6" s="29" t="s">
        <v>16</v>
      </c>
      <c r="G6" s="45" t="s">
        <v>212</v>
      </c>
      <c r="H6" s="46">
        <v>44013</v>
      </c>
      <c r="I6" s="46">
        <v>45473</v>
      </c>
      <c r="J6" s="36">
        <v>362420000</v>
      </c>
      <c r="K6" s="16">
        <f>O6/J6</f>
        <v>0.90612100601512058</v>
      </c>
      <c r="L6" s="16">
        <f>O6/J6</f>
        <v>0.90612100601512058</v>
      </c>
      <c r="M6" s="16">
        <f>(DATE(2024,5,31)-H6)/(I6-H6)</f>
        <v>0.97945205479452058</v>
      </c>
      <c r="N6" s="16">
        <f>(DATE(2024,5,31)-H6)/(I6-H6)</f>
        <v>0.97945205479452058</v>
      </c>
      <c r="O6" s="13">
        <v>328396375</v>
      </c>
      <c r="P6" s="13">
        <f>J6-O6</f>
        <v>34023625</v>
      </c>
      <c r="Q6" s="29" t="s">
        <v>13</v>
      </c>
      <c r="R6" s="29" t="s">
        <v>147</v>
      </c>
      <c r="S6" s="29" t="s">
        <v>148</v>
      </c>
      <c r="T6" s="29" t="s">
        <v>116</v>
      </c>
    </row>
    <row r="7" spans="1:20" ht="59.15" customHeight="1" x14ac:dyDescent="0.45">
      <c r="A7" s="18">
        <v>5</v>
      </c>
      <c r="B7" s="29" t="s">
        <v>27</v>
      </c>
      <c r="C7" s="29" t="s">
        <v>28</v>
      </c>
      <c r="D7" s="44">
        <v>800153990</v>
      </c>
      <c r="E7" s="29">
        <v>5</v>
      </c>
      <c r="F7" s="29" t="s">
        <v>29</v>
      </c>
      <c r="G7" s="45" t="s">
        <v>165</v>
      </c>
      <c r="H7" s="46">
        <v>44132</v>
      </c>
      <c r="I7" s="46">
        <v>45654</v>
      </c>
      <c r="J7" s="36">
        <v>0</v>
      </c>
      <c r="K7" s="16">
        <v>0</v>
      </c>
      <c r="L7" s="16">
        <v>0</v>
      </c>
      <c r="M7" s="16">
        <v>0.88</v>
      </c>
      <c r="N7" s="16">
        <v>0.88</v>
      </c>
      <c r="O7" s="13">
        <v>0</v>
      </c>
      <c r="P7" s="13">
        <v>0</v>
      </c>
      <c r="Q7" s="29" t="s">
        <v>13</v>
      </c>
      <c r="R7" s="29" t="s">
        <v>44</v>
      </c>
      <c r="S7" s="29" t="s">
        <v>49</v>
      </c>
      <c r="T7" s="29" t="s">
        <v>74</v>
      </c>
    </row>
    <row r="8" spans="1:20" ht="70" x14ac:dyDescent="0.45">
      <c r="A8" s="18">
        <v>6</v>
      </c>
      <c r="B8" s="29" t="s">
        <v>31</v>
      </c>
      <c r="C8" s="29" t="s">
        <v>32</v>
      </c>
      <c r="D8" s="44">
        <v>830049916</v>
      </c>
      <c r="E8" s="29">
        <v>4</v>
      </c>
      <c r="F8" s="29" t="s">
        <v>16</v>
      </c>
      <c r="G8" s="45" t="s">
        <v>166</v>
      </c>
      <c r="H8" s="46">
        <v>44576</v>
      </c>
      <c r="I8" s="46">
        <v>45671</v>
      </c>
      <c r="J8" s="36">
        <v>2120938560</v>
      </c>
      <c r="K8" s="16">
        <v>0.62226300558183067</v>
      </c>
      <c r="L8" s="16">
        <v>0.62226300558183067</v>
      </c>
      <c r="M8" s="16">
        <v>0.79178082191780819</v>
      </c>
      <c r="N8" s="16">
        <v>0.79178082191780819</v>
      </c>
      <c r="O8" s="13">
        <v>1319781603</v>
      </c>
      <c r="P8" s="13">
        <v>801156957</v>
      </c>
      <c r="Q8" s="29" t="s">
        <v>30</v>
      </c>
      <c r="R8" s="29" t="s">
        <v>147</v>
      </c>
      <c r="S8" s="29" t="s">
        <v>148</v>
      </c>
      <c r="T8" s="29" t="s">
        <v>116</v>
      </c>
    </row>
    <row r="9" spans="1:20" ht="70" x14ac:dyDescent="0.45">
      <c r="A9" s="18">
        <v>7</v>
      </c>
      <c r="B9" s="29" t="s">
        <v>39</v>
      </c>
      <c r="C9" s="29" t="s">
        <v>40</v>
      </c>
      <c r="D9" s="44">
        <v>900062917</v>
      </c>
      <c r="E9" s="29">
        <v>9</v>
      </c>
      <c r="F9" s="29" t="s">
        <v>41</v>
      </c>
      <c r="G9" s="45" t="s">
        <v>167</v>
      </c>
      <c r="H9" s="46">
        <v>44774</v>
      </c>
      <c r="I9" s="46">
        <v>45688</v>
      </c>
      <c r="J9" s="36">
        <v>655178193</v>
      </c>
      <c r="K9" s="16">
        <v>0.47849998804828958</v>
      </c>
      <c r="L9" s="16">
        <v>0.47849998804828958</v>
      </c>
      <c r="M9" s="16">
        <v>0.73329999999999995</v>
      </c>
      <c r="N9" s="16">
        <v>0.73329999999999995</v>
      </c>
      <c r="O9" s="13">
        <v>313502757.51999998</v>
      </c>
      <c r="P9" s="13">
        <v>341675435.48000002</v>
      </c>
      <c r="Q9" s="29" t="s">
        <v>13</v>
      </c>
      <c r="R9" s="48" t="s">
        <v>44</v>
      </c>
      <c r="S9" s="29" t="s">
        <v>457</v>
      </c>
      <c r="T9" s="29" t="s">
        <v>17</v>
      </c>
    </row>
    <row r="10" spans="1:20" ht="55" customHeight="1" x14ac:dyDescent="0.45">
      <c r="A10" s="18">
        <v>8</v>
      </c>
      <c r="B10" s="29" t="s">
        <v>70</v>
      </c>
      <c r="C10" s="29" t="s">
        <v>33</v>
      </c>
      <c r="D10" s="44">
        <v>830078515</v>
      </c>
      <c r="E10" s="29">
        <v>8</v>
      </c>
      <c r="F10" s="29" t="s">
        <v>16</v>
      </c>
      <c r="G10" s="45" t="s">
        <v>179</v>
      </c>
      <c r="H10" s="46">
        <v>44881</v>
      </c>
      <c r="I10" s="46">
        <v>45613</v>
      </c>
      <c r="J10" s="36">
        <v>294960000</v>
      </c>
      <c r="K10" s="16">
        <v>0.61480920802820727</v>
      </c>
      <c r="L10" s="16">
        <v>0.61480920802820727</v>
      </c>
      <c r="M10" s="16">
        <v>0.76775956284153002</v>
      </c>
      <c r="N10" s="16">
        <v>0.76775956284153002</v>
      </c>
      <c r="O10" s="13">
        <v>181344124</v>
      </c>
      <c r="P10" s="13">
        <v>113615876</v>
      </c>
      <c r="Q10" s="29" t="s">
        <v>30</v>
      </c>
      <c r="R10" s="29" t="s">
        <v>147</v>
      </c>
      <c r="S10" s="29" t="s">
        <v>148</v>
      </c>
      <c r="T10" s="29" t="s">
        <v>116</v>
      </c>
    </row>
    <row r="11" spans="1:20" ht="35" x14ac:dyDescent="0.45">
      <c r="A11" s="18">
        <v>9</v>
      </c>
      <c r="B11" s="29" t="s">
        <v>75</v>
      </c>
      <c r="C11" s="29" t="s">
        <v>79</v>
      </c>
      <c r="D11" s="44">
        <v>901143311</v>
      </c>
      <c r="E11" s="29">
        <v>8</v>
      </c>
      <c r="F11" s="29" t="s">
        <v>16</v>
      </c>
      <c r="G11" s="45" t="s">
        <v>180</v>
      </c>
      <c r="H11" s="46">
        <v>44970</v>
      </c>
      <c r="I11" s="46">
        <v>45701</v>
      </c>
      <c r="J11" s="36">
        <v>7409800</v>
      </c>
      <c r="K11" s="69">
        <v>1</v>
      </c>
      <c r="L11" s="69">
        <v>1</v>
      </c>
      <c r="M11" s="69">
        <v>0.625</v>
      </c>
      <c r="N11" s="69">
        <v>0.625</v>
      </c>
      <c r="O11" s="13">
        <v>7409800</v>
      </c>
      <c r="P11" s="13">
        <v>0</v>
      </c>
      <c r="Q11" s="29" t="s">
        <v>13</v>
      </c>
      <c r="R11" s="29" t="s">
        <v>44</v>
      </c>
      <c r="S11" s="29" t="s">
        <v>117</v>
      </c>
      <c r="T11" s="29" t="s">
        <v>118</v>
      </c>
    </row>
    <row r="12" spans="1:20" ht="54" customHeight="1" x14ac:dyDescent="0.45">
      <c r="A12" s="18">
        <v>10</v>
      </c>
      <c r="B12" s="29" t="s">
        <v>76</v>
      </c>
      <c r="C12" s="29" t="s">
        <v>80</v>
      </c>
      <c r="D12" s="44">
        <v>860515236</v>
      </c>
      <c r="E12" s="29">
        <v>2</v>
      </c>
      <c r="F12" s="29" t="s">
        <v>16</v>
      </c>
      <c r="G12" s="45" t="s">
        <v>181</v>
      </c>
      <c r="H12" s="46">
        <v>44978</v>
      </c>
      <c r="I12" s="46">
        <v>45688</v>
      </c>
      <c r="J12" s="36">
        <v>33974500</v>
      </c>
      <c r="K12" s="16">
        <v>0.60419999999999996</v>
      </c>
      <c r="L12" s="16">
        <v>0.60419999999999996</v>
      </c>
      <c r="M12" s="16">
        <v>0.65710000000000002</v>
      </c>
      <c r="N12" s="16">
        <v>0.65710000000000002</v>
      </c>
      <c r="O12" s="13">
        <v>20528239.680200003</v>
      </c>
      <c r="P12" s="13">
        <v>13446260.319799997</v>
      </c>
      <c r="Q12" s="29" t="s">
        <v>13</v>
      </c>
      <c r="R12" s="48" t="s">
        <v>44</v>
      </c>
      <c r="S12" s="29" t="s">
        <v>457</v>
      </c>
      <c r="T12" s="29" t="s">
        <v>17</v>
      </c>
    </row>
    <row r="13" spans="1:20" ht="75.650000000000006" customHeight="1" x14ac:dyDescent="0.45">
      <c r="A13" s="18">
        <v>11</v>
      </c>
      <c r="B13" s="29" t="s">
        <v>77</v>
      </c>
      <c r="C13" s="29" t="s">
        <v>300</v>
      </c>
      <c r="D13" s="44">
        <v>900389156</v>
      </c>
      <c r="E13" s="29">
        <v>5</v>
      </c>
      <c r="F13" s="29" t="s">
        <v>16</v>
      </c>
      <c r="G13" s="45" t="s">
        <v>168</v>
      </c>
      <c r="H13" s="46">
        <v>44979</v>
      </c>
      <c r="I13" s="46">
        <v>46021</v>
      </c>
      <c r="J13" s="36">
        <v>2620561635.0900002</v>
      </c>
      <c r="K13" s="62">
        <v>0.99999999996565614</v>
      </c>
      <c r="L13" s="62">
        <v>0.99999999996565614</v>
      </c>
      <c r="M13" s="62">
        <v>0.44529750479846447</v>
      </c>
      <c r="N13" s="62">
        <v>0.44529750479846447</v>
      </c>
      <c r="O13" s="63">
        <v>2620561635</v>
      </c>
      <c r="P13" s="63">
        <v>9.0000152587890625E-2</v>
      </c>
      <c r="Q13" s="29" t="s">
        <v>13</v>
      </c>
      <c r="R13" s="29" t="s">
        <v>147</v>
      </c>
      <c r="S13" s="29" t="s">
        <v>148</v>
      </c>
      <c r="T13" s="29" t="s">
        <v>116</v>
      </c>
    </row>
    <row r="14" spans="1:20" ht="75.650000000000006" customHeight="1" x14ac:dyDescent="0.45">
      <c r="A14" s="18">
        <v>12</v>
      </c>
      <c r="B14" s="29" t="s">
        <v>78</v>
      </c>
      <c r="C14" s="29" t="s">
        <v>82</v>
      </c>
      <c r="D14" s="44">
        <v>900703005</v>
      </c>
      <c r="E14" s="29">
        <v>9</v>
      </c>
      <c r="F14" s="29" t="s">
        <v>16</v>
      </c>
      <c r="G14" s="45" t="s">
        <v>301</v>
      </c>
      <c r="H14" s="46">
        <v>44980</v>
      </c>
      <c r="I14" s="46">
        <v>45688</v>
      </c>
      <c r="J14" s="36">
        <v>43146346</v>
      </c>
      <c r="K14" s="16">
        <v>0.49509999999999998</v>
      </c>
      <c r="L14" s="16">
        <v>0.49509999999999998</v>
      </c>
      <c r="M14" s="16">
        <v>0.65620000000000001</v>
      </c>
      <c r="N14" s="16">
        <v>0.65620000000000001</v>
      </c>
      <c r="O14" s="13">
        <v>21363115.420000002</v>
      </c>
      <c r="P14" s="13">
        <v>21783230.579999998</v>
      </c>
      <c r="Q14" s="29" t="s">
        <v>13</v>
      </c>
      <c r="R14" s="48" t="s">
        <v>44</v>
      </c>
      <c r="S14" s="29" t="s">
        <v>457</v>
      </c>
      <c r="T14" s="29" t="s">
        <v>17</v>
      </c>
    </row>
    <row r="15" spans="1:20" ht="70" x14ac:dyDescent="0.45">
      <c r="A15" s="18">
        <v>13</v>
      </c>
      <c r="B15" s="29" t="s">
        <v>83</v>
      </c>
      <c r="C15" s="29" t="s">
        <v>99</v>
      </c>
      <c r="D15" s="44">
        <v>900079265</v>
      </c>
      <c r="E15" s="29">
        <v>1</v>
      </c>
      <c r="F15" s="29" t="s">
        <v>37</v>
      </c>
      <c r="G15" s="45" t="s">
        <v>164</v>
      </c>
      <c r="H15" s="46" t="s">
        <v>113</v>
      </c>
      <c r="I15" s="46" t="s">
        <v>113</v>
      </c>
      <c r="J15" s="36">
        <v>0</v>
      </c>
      <c r="K15" s="64">
        <v>0</v>
      </c>
      <c r="L15" s="64">
        <v>0</v>
      </c>
      <c r="M15" s="64">
        <v>0.32879999999999998</v>
      </c>
      <c r="N15" s="64">
        <v>0.32879999999999998</v>
      </c>
      <c r="O15" s="63">
        <v>0</v>
      </c>
      <c r="P15" s="63">
        <v>7627000</v>
      </c>
      <c r="Q15" s="29" t="s">
        <v>13</v>
      </c>
      <c r="R15" s="29" t="s">
        <v>163</v>
      </c>
      <c r="S15" s="29" t="s">
        <v>115</v>
      </c>
      <c r="T15" s="29" t="s">
        <v>149</v>
      </c>
    </row>
    <row r="16" spans="1:20" ht="70" x14ac:dyDescent="0.45">
      <c r="A16" s="18">
        <v>14</v>
      </c>
      <c r="B16" s="29" t="s">
        <v>84</v>
      </c>
      <c r="C16" s="29" t="s">
        <v>100</v>
      </c>
      <c r="D16" s="44">
        <v>900720250</v>
      </c>
      <c r="E16" s="29">
        <v>9</v>
      </c>
      <c r="F16" s="29" t="s">
        <v>37</v>
      </c>
      <c r="G16" s="45" t="s">
        <v>164</v>
      </c>
      <c r="H16" s="46" t="s">
        <v>113</v>
      </c>
      <c r="I16" s="46" t="s">
        <v>113</v>
      </c>
      <c r="J16" s="36">
        <v>0</v>
      </c>
      <c r="K16" s="64">
        <v>0</v>
      </c>
      <c r="L16" s="64">
        <v>0</v>
      </c>
      <c r="M16" s="64">
        <v>0.32879999999999998</v>
      </c>
      <c r="N16" s="64">
        <v>0.32879999999999998</v>
      </c>
      <c r="O16" s="63">
        <v>0</v>
      </c>
      <c r="P16" s="63">
        <v>7627000</v>
      </c>
      <c r="Q16" s="29" t="s">
        <v>13</v>
      </c>
      <c r="R16" s="29" t="s">
        <v>163</v>
      </c>
      <c r="S16" s="29" t="s">
        <v>115</v>
      </c>
      <c r="T16" s="29" t="s">
        <v>149</v>
      </c>
    </row>
    <row r="17" spans="1:20" ht="70" x14ac:dyDescent="0.45">
      <c r="A17" s="18">
        <v>15</v>
      </c>
      <c r="B17" s="29" t="s">
        <v>85</v>
      </c>
      <c r="C17" s="29" t="s">
        <v>101</v>
      </c>
      <c r="D17" s="44">
        <v>19355919</v>
      </c>
      <c r="E17" s="29" t="s">
        <v>109</v>
      </c>
      <c r="F17" s="29" t="s">
        <v>37</v>
      </c>
      <c r="G17" s="45" t="s">
        <v>164</v>
      </c>
      <c r="H17" s="46" t="s">
        <v>113</v>
      </c>
      <c r="I17" s="46" t="s">
        <v>113</v>
      </c>
      <c r="J17" s="36">
        <v>0</v>
      </c>
      <c r="K17" s="64">
        <v>0</v>
      </c>
      <c r="L17" s="64">
        <v>0</v>
      </c>
      <c r="M17" s="64">
        <v>0.32879999999999998</v>
      </c>
      <c r="N17" s="64">
        <v>0.32879999999999998</v>
      </c>
      <c r="O17" s="63">
        <v>0</v>
      </c>
      <c r="P17" s="63">
        <v>7627000</v>
      </c>
      <c r="Q17" s="29" t="s">
        <v>13</v>
      </c>
      <c r="R17" s="29" t="s">
        <v>163</v>
      </c>
      <c r="S17" s="29" t="s">
        <v>115</v>
      </c>
      <c r="T17" s="29" t="s">
        <v>149</v>
      </c>
    </row>
    <row r="18" spans="1:20" ht="70" x14ac:dyDescent="0.45">
      <c r="A18" s="18">
        <v>16</v>
      </c>
      <c r="B18" s="29" t="s">
        <v>86</v>
      </c>
      <c r="C18" s="29" t="s">
        <v>102</v>
      </c>
      <c r="D18" s="44">
        <v>51782729</v>
      </c>
      <c r="E18" s="29" t="s">
        <v>109</v>
      </c>
      <c r="F18" s="29" t="s">
        <v>37</v>
      </c>
      <c r="G18" s="45" t="s">
        <v>164</v>
      </c>
      <c r="H18" s="46" t="s">
        <v>113</v>
      </c>
      <c r="I18" s="46" t="s">
        <v>113</v>
      </c>
      <c r="J18" s="36">
        <v>0</v>
      </c>
      <c r="K18" s="64">
        <v>0.26</v>
      </c>
      <c r="L18" s="64">
        <v>0.26</v>
      </c>
      <c r="M18" s="64">
        <v>0.32879999999999998</v>
      </c>
      <c r="N18" s="64">
        <v>0.32879999999999998</v>
      </c>
      <c r="O18" s="63">
        <v>1950000</v>
      </c>
      <c r="P18" s="63">
        <v>5677000</v>
      </c>
      <c r="Q18" s="29" t="s">
        <v>13</v>
      </c>
      <c r="R18" s="29" t="s">
        <v>163</v>
      </c>
      <c r="S18" s="29" t="s">
        <v>115</v>
      </c>
      <c r="T18" s="29" t="s">
        <v>149</v>
      </c>
    </row>
    <row r="19" spans="1:20" ht="70" x14ac:dyDescent="0.45">
      <c r="A19" s="18">
        <v>17</v>
      </c>
      <c r="B19" s="29" t="s">
        <v>87</v>
      </c>
      <c r="C19" s="29" t="s">
        <v>103</v>
      </c>
      <c r="D19" s="44">
        <v>79367465</v>
      </c>
      <c r="E19" s="29" t="s">
        <v>109</v>
      </c>
      <c r="F19" s="29" t="s">
        <v>37</v>
      </c>
      <c r="G19" s="45" t="s">
        <v>164</v>
      </c>
      <c r="H19" s="46" t="s">
        <v>113</v>
      </c>
      <c r="I19" s="46" t="s">
        <v>113</v>
      </c>
      <c r="J19" s="36">
        <v>0</v>
      </c>
      <c r="K19" s="64">
        <v>0</v>
      </c>
      <c r="L19" s="64">
        <v>0</v>
      </c>
      <c r="M19" s="64">
        <v>0.32879999999999998</v>
      </c>
      <c r="N19" s="64">
        <v>0.32879999999999998</v>
      </c>
      <c r="O19" s="63">
        <v>0</v>
      </c>
      <c r="P19" s="63">
        <v>7627000</v>
      </c>
      <c r="Q19" s="29" t="s">
        <v>13</v>
      </c>
      <c r="R19" s="29" t="s">
        <v>163</v>
      </c>
      <c r="S19" s="29" t="s">
        <v>115</v>
      </c>
      <c r="T19" s="29" t="s">
        <v>149</v>
      </c>
    </row>
    <row r="20" spans="1:20" ht="70" x14ac:dyDescent="0.45">
      <c r="A20" s="18">
        <v>18</v>
      </c>
      <c r="B20" s="29" t="s">
        <v>88</v>
      </c>
      <c r="C20" s="29" t="s">
        <v>104</v>
      </c>
      <c r="D20" s="44">
        <v>7213649</v>
      </c>
      <c r="E20" s="29" t="s">
        <v>109</v>
      </c>
      <c r="F20" s="29" t="s">
        <v>37</v>
      </c>
      <c r="G20" s="45" t="s">
        <v>164</v>
      </c>
      <c r="H20" s="46" t="s">
        <v>113</v>
      </c>
      <c r="I20" s="46" t="s">
        <v>113</v>
      </c>
      <c r="J20" s="36">
        <v>0</v>
      </c>
      <c r="K20" s="64">
        <v>0.26</v>
      </c>
      <c r="L20" s="64">
        <v>0.26</v>
      </c>
      <c r="M20" s="64">
        <v>0.32879999999999998</v>
      </c>
      <c r="N20" s="64">
        <v>0.32879999999999998</v>
      </c>
      <c r="O20" s="63">
        <v>1950000</v>
      </c>
      <c r="P20" s="63">
        <v>5677000</v>
      </c>
      <c r="Q20" s="29" t="s">
        <v>13</v>
      </c>
      <c r="R20" s="29" t="s">
        <v>163</v>
      </c>
      <c r="S20" s="29" t="s">
        <v>115</v>
      </c>
      <c r="T20" s="29" t="s">
        <v>149</v>
      </c>
    </row>
    <row r="21" spans="1:20" ht="70" x14ac:dyDescent="0.45">
      <c r="A21" s="18">
        <v>19</v>
      </c>
      <c r="B21" s="29" t="s">
        <v>89</v>
      </c>
      <c r="C21" s="29" t="s">
        <v>105</v>
      </c>
      <c r="D21" s="44">
        <v>41652895</v>
      </c>
      <c r="E21" s="29" t="s">
        <v>109</v>
      </c>
      <c r="F21" s="29" t="s">
        <v>37</v>
      </c>
      <c r="G21" s="45" t="s">
        <v>164</v>
      </c>
      <c r="H21" s="46" t="s">
        <v>113</v>
      </c>
      <c r="I21" s="46" t="s">
        <v>113</v>
      </c>
      <c r="J21" s="36">
        <v>0</v>
      </c>
      <c r="K21" s="64">
        <v>0</v>
      </c>
      <c r="L21" s="64">
        <v>0</v>
      </c>
      <c r="M21" s="64">
        <v>0.32879999999999998</v>
      </c>
      <c r="N21" s="64">
        <v>0.32879999999999998</v>
      </c>
      <c r="O21" s="63">
        <v>0</v>
      </c>
      <c r="P21" s="63">
        <v>7627000</v>
      </c>
      <c r="Q21" s="29" t="s">
        <v>13</v>
      </c>
      <c r="R21" s="29" t="s">
        <v>163</v>
      </c>
      <c r="S21" s="29" t="s">
        <v>115</v>
      </c>
      <c r="T21" s="29" t="s">
        <v>149</v>
      </c>
    </row>
    <row r="22" spans="1:20" ht="70" x14ac:dyDescent="0.45">
      <c r="A22" s="18">
        <v>20</v>
      </c>
      <c r="B22" s="29" t="s">
        <v>90</v>
      </c>
      <c r="C22" s="29" t="s">
        <v>182</v>
      </c>
      <c r="D22" s="44">
        <v>10218159</v>
      </c>
      <c r="E22" s="29" t="s">
        <v>109</v>
      </c>
      <c r="F22" s="29" t="s">
        <v>37</v>
      </c>
      <c r="G22" s="45" t="s">
        <v>164</v>
      </c>
      <c r="H22" s="46" t="s">
        <v>113</v>
      </c>
      <c r="I22" s="46" t="s">
        <v>113</v>
      </c>
      <c r="J22" s="36">
        <v>0</v>
      </c>
      <c r="K22" s="64">
        <v>0.17</v>
      </c>
      <c r="L22" s="64">
        <v>0.17</v>
      </c>
      <c r="M22" s="64">
        <v>0.32879999999999998</v>
      </c>
      <c r="N22" s="64">
        <v>0.32879999999999998</v>
      </c>
      <c r="O22" s="63">
        <v>1300000</v>
      </c>
      <c r="P22" s="63">
        <v>6327000</v>
      </c>
      <c r="Q22" s="29" t="s">
        <v>13</v>
      </c>
      <c r="R22" s="29" t="s">
        <v>163</v>
      </c>
      <c r="S22" s="29" t="s">
        <v>115</v>
      </c>
      <c r="T22" s="29" t="s">
        <v>149</v>
      </c>
    </row>
    <row r="23" spans="1:20" ht="70" x14ac:dyDescent="0.45">
      <c r="A23" s="18">
        <v>21</v>
      </c>
      <c r="B23" s="29" t="s">
        <v>91</v>
      </c>
      <c r="C23" s="29" t="s">
        <v>106</v>
      </c>
      <c r="D23" s="44">
        <v>900626689</v>
      </c>
      <c r="E23" s="29">
        <v>6</v>
      </c>
      <c r="F23" s="29" t="s">
        <v>37</v>
      </c>
      <c r="G23" s="45" t="s">
        <v>164</v>
      </c>
      <c r="H23" s="46" t="s">
        <v>113</v>
      </c>
      <c r="I23" s="46" t="s">
        <v>113</v>
      </c>
      <c r="J23" s="36">
        <v>0</v>
      </c>
      <c r="K23" s="64">
        <v>0</v>
      </c>
      <c r="L23" s="64">
        <v>0</v>
      </c>
      <c r="M23" s="64">
        <v>0.32879999999999998</v>
      </c>
      <c r="N23" s="64">
        <v>0.32879999999999998</v>
      </c>
      <c r="O23" s="63">
        <v>0</v>
      </c>
      <c r="P23" s="63">
        <v>7627000</v>
      </c>
      <c r="Q23" s="29" t="s">
        <v>13</v>
      </c>
      <c r="R23" s="29" t="s">
        <v>163</v>
      </c>
      <c r="S23" s="29" t="s">
        <v>115</v>
      </c>
      <c r="T23" s="29" t="s">
        <v>149</v>
      </c>
    </row>
    <row r="24" spans="1:20" ht="70" x14ac:dyDescent="0.45">
      <c r="A24" s="18">
        <v>22</v>
      </c>
      <c r="B24" s="29" t="s">
        <v>92</v>
      </c>
      <c r="C24" s="29" t="s">
        <v>107</v>
      </c>
      <c r="D24" s="44">
        <v>900712780</v>
      </c>
      <c r="E24" s="29">
        <v>7</v>
      </c>
      <c r="F24" s="29" t="s">
        <v>37</v>
      </c>
      <c r="G24" s="45" t="s">
        <v>164</v>
      </c>
      <c r="H24" s="46" t="s">
        <v>113</v>
      </c>
      <c r="I24" s="46" t="s">
        <v>113</v>
      </c>
      <c r="J24" s="36">
        <v>0</v>
      </c>
      <c r="K24" s="64">
        <v>0</v>
      </c>
      <c r="L24" s="64">
        <v>0</v>
      </c>
      <c r="M24" s="64">
        <v>0.32879999999999998</v>
      </c>
      <c r="N24" s="64">
        <v>0.32879999999999998</v>
      </c>
      <c r="O24" s="63">
        <v>0</v>
      </c>
      <c r="P24" s="63">
        <v>7627000</v>
      </c>
      <c r="Q24" s="29" t="s">
        <v>13</v>
      </c>
      <c r="R24" s="29" t="s">
        <v>163</v>
      </c>
      <c r="S24" s="29" t="s">
        <v>115</v>
      </c>
      <c r="T24" s="29" t="s">
        <v>149</v>
      </c>
    </row>
    <row r="25" spans="1:20" ht="70" x14ac:dyDescent="0.45">
      <c r="A25" s="18">
        <v>23</v>
      </c>
      <c r="B25" s="29" t="s">
        <v>93</v>
      </c>
      <c r="C25" s="29" t="s">
        <v>108</v>
      </c>
      <c r="D25" s="44">
        <v>63551402</v>
      </c>
      <c r="E25" s="29" t="s">
        <v>109</v>
      </c>
      <c r="F25" s="29" t="s">
        <v>37</v>
      </c>
      <c r="G25" s="45" t="s">
        <v>164</v>
      </c>
      <c r="H25" s="46" t="s">
        <v>113</v>
      </c>
      <c r="I25" s="46" t="s">
        <v>113</v>
      </c>
      <c r="J25" s="36">
        <v>0</v>
      </c>
      <c r="K25" s="64">
        <v>0</v>
      </c>
      <c r="L25" s="64">
        <v>0</v>
      </c>
      <c r="M25" s="64">
        <v>0.32879999999999998</v>
      </c>
      <c r="N25" s="64">
        <v>0.32879999999999998</v>
      </c>
      <c r="O25" s="63">
        <v>0</v>
      </c>
      <c r="P25" s="63">
        <v>7627000</v>
      </c>
      <c r="Q25" s="29" t="s">
        <v>13</v>
      </c>
      <c r="R25" s="29" t="s">
        <v>163</v>
      </c>
      <c r="S25" s="29" t="s">
        <v>115</v>
      </c>
      <c r="T25" s="29" t="s">
        <v>149</v>
      </c>
    </row>
    <row r="26" spans="1:20" ht="70" x14ac:dyDescent="0.45">
      <c r="A26" s="18">
        <v>24</v>
      </c>
      <c r="B26" s="29" t="s">
        <v>94</v>
      </c>
      <c r="C26" s="29" t="s">
        <v>110</v>
      </c>
      <c r="D26" s="44">
        <v>18939151</v>
      </c>
      <c r="E26" s="29" t="s">
        <v>109</v>
      </c>
      <c r="F26" s="29" t="s">
        <v>37</v>
      </c>
      <c r="G26" s="45" t="s">
        <v>164</v>
      </c>
      <c r="H26" s="46" t="s">
        <v>113</v>
      </c>
      <c r="I26" s="46" t="s">
        <v>113</v>
      </c>
      <c r="J26" s="36">
        <v>0</v>
      </c>
      <c r="K26" s="64">
        <v>0</v>
      </c>
      <c r="L26" s="64">
        <v>0</v>
      </c>
      <c r="M26" s="64">
        <v>0.32879999999999998</v>
      </c>
      <c r="N26" s="64">
        <v>0.32879999999999998</v>
      </c>
      <c r="O26" s="63">
        <v>0</v>
      </c>
      <c r="P26" s="63">
        <v>7627000</v>
      </c>
      <c r="Q26" s="29" t="s">
        <v>13</v>
      </c>
      <c r="R26" s="29" t="s">
        <v>163</v>
      </c>
      <c r="S26" s="29" t="s">
        <v>115</v>
      </c>
      <c r="T26" s="29" t="s">
        <v>149</v>
      </c>
    </row>
    <row r="27" spans="1:20" ht="70" x14ac:dyDescent="0.45">
      <c r="A27" s="18">
        <v>25</v>
      </c>
      <c r="B27" s="29" t="s">
        <v>95</v>
      </c>
      <c r="C27" s="29" t="s">
        <v>111</v>
      </c>
      <c r="D27" s="44">
        <v>42068450</v>
      </c>
      <c r="E27" s="29" t="s">
        <v>109</v>
      </c>
      <c r="F27" s="29" t="s">
        <v>37</v>
      </c>
      <c r="G27" s="45" t="s">
        <v>164</v>
      </c>
      <c r="H27" s="46" t="s">
        <v>113</v>
      </c>
      <c r="I27" s="46" t="s">
        <v>113</v>
      </c>
      <c r="J27" s="36">
        <v>0</v>
      </c>
      <c r="K27" s="64">
        <v>0</v>
      </c>
      <c r="L27" s="64">
        <v>0</v>
      </c>
      <c r="M27" s="64">
        <v>0.32879999999999998</v>
      </c>
      <c r="N27" s="64">
        <v>0.32879999999999998</v>
      </c>
      <c r="O27" s="63">
        <v>0</v>
      </c>
      <c r="P27" s="63">
        <v>7627000</v>
      </c>
      <c r="Q27" s="29" t="s">
        <v>13</v>
      </c>
      <c r="R27" s="29" t="s">
        <v>163</v>
      </c>
      <c r="S27" s="29" t="s">
        <v>115</v>
      </c>
      <c r="T27" s="29" t="s">
        <v>149</v>
      </c>
    </row>
    <row r="28" spans="1:20" ht="70" x14ac:dyDescent="0.45">
      <c r="A28" s="18">
        <v>26</v>
      </c>
      <c r="B28" s="29" t="s">
        <v>96</v>
      </c>
      <c r="C28" s="29" t="s">
        <v>112</v>
      </c>
      <c r="D28" s="44">
        <v>23490875</v>
      </c>
      <c r="E28" s="29" t="s">
        <v>109</v>
      </c>
      <c r="F28" s="29" t="s">
        <v>37</v>
      </c>
      <c r="G28" s="45" t="s">
        <v>164</v>
      </c>
      <c r="H28" s="46" t="s">
        <v>113</v>
      </c>
      <c r="I28" s="46" t="s">
        <v>113</v>
      </c>
      <c r="J28" s="36">
        <v>0</v>
      </c>
      <c r="K28" s="64">
        <v>0.26</v>
      </c>
      <c r="L28" s="64">
        <v>0.26</v>
      </c>
      <c r="M28" s="64">
        <v>0.32879999999999998</v>
      </c>
      <c r="N28" s="64">
        <v>0.32879999999999998</v>
      </c>
      <c r="O28" s="63">
        <v>1950000</v>
      </c>
      <c r="P28" s="63">
        <v>5677000</v>
      </c>
      <c r="Q28" s="29" t="s">
        <v>13</v>
      </c>
      <c r="R28" s="29" t="s">
        <v>163</v>
      </c>
      <c r="S28" s="29" t="s">
        <v>115</v>
      </c>
      <c r="T28" s="29" t="s">
        <v>149</v>
      </c>
    </row>
    <row r="29" spans="1:20" ht="70" x14ac:dyDescent="0.45">
      <c r="A29" s="18">
        <v>27</v>
      </c>
      <c r="B29" s="29" t="s">
        <v>119</v>
      </c>
      <c r="C29" s="29" t="s">
        <v>120</v>
      </c>
      <c r="D29" s="44">
        <v>91202147</v>
      </c>
      <c r="E29" s="29" t="s">
        <v>109</v>
      </c>
      <c r="F29" s="29" t="s">
        <v>37</v>
      </c>
      <c r="G29" s="45" t="s">
        <v>164</v>
      </c>
      <c r="H29" s="46" t="s">
        <v>113</v>
      </c>
      <c r="I29" s="46" t="s">
        <v>113</v>
      </c>
      <c r="J29" s="36">
        <v>0</v>
      </c>
      <c r="K29" s="64">
        <v>0</v>
      </c>
      <c r="L29" s="64">
        <v>0</v>
      </c>
      <c r="M29" s="64">
        <v>0.32879999999999998</v>
      </c>
      <c r="N29" s="64">
        <v>0.32879999999999998</v>
      </c>
      <c r="O29" s="63">
        <v>0</v>
      </c>
      <c r="P29" s="63">
        <v>7627000</v>
      </c>
      <c r="Q29" s="29" t="s">
        <v>13</v>
      </c>
      <c r="R29" s="29" t="s">
        <v>163</v>
      </c>
      <c r="S29" s="29" t="s">
        <v>115</v>
      </c>
      <c r="T29" s="29" t="s">
        <v>149</v>
      </c>
    </row>
    <row r="30" spans="1:20" ht="70" x14ac:dyDescent="0.45">
      <c r="A30" s="18">
        <v>28</v>
      </c>
      <c r="B30" s="29" t="s">
        <v>121</v>
      </c>
      <c r="C30" s="29" t="s">
        <v>131</v>
      </c>
      <c r="D30" s="44">
        <v>900720250</v>
      </c>
      <c r="E30" s="29">
        <v>9</v>
      </c>
      <c r="F30" s="29" t="s">
        <v>37</v>
      </c>
      <c r="G30" s="45" t="s">
        <v>164</v>
      </c>
      <c r="H30" s="46" t="s">
        <v>113</v>
      </c>
      <c r="I30" s="46" t="s">
        <v>113</v>
      </c>
      <c r="J30" s="36">
        <v>0</v>
      </c>
      <c r="K30" s="64">
        <v>0.34</v>
      </c>
      <c r="L30" s="64">
        <v>0.34</v>
      </c>
      <c r="M30" s="64">
        <v>0.32879999999999998</v>
      </c>
      <c r="N30" s="64">
        <v>0.32879999999999998</v>
      </c>
      <c r="O30" s="63">
        <v>2600000</v>
      </c>
      <c r="P30" s="63">
        <v>5027000</v>
      </c>
      <c r="Q30" s="29" t="s">
        <v>13</v>
      </c>
      <c r="R30" s="29" t="s">
        <v>163</v>
      </c>
      <c r="S30" s="29" t="s">
        <v>115</v>
      </c>
      <c r="T30" s="29" t="s">
        <v>149</v>
      </c>
    </row>
    <row r="31" spans="1:20" ht="52.5" x14ac:dyDescent="0.45">
      <c r="A31" s="18">
        <v>29</v>
      </c>
      <c r="B31" s="29" t="s">
        <v>122</v>
      </c>
      <c r="C31" s="29" t="s">
        <v>132</v>
      </c>
      <c r="D31" s="44">
        <v>900444852</v>
      </c>
      <c r="E31" s="29">
        <v>9</v>
      </c>
      <c r="F31" s="29" t="s">
        <v>16</v>
      </c>
      <c r="G31" s="45" t="s">
        <v>183</v>
      </c>
      <c r="H31" s="46">
        <v>45029</v>
      </c>
      <c r="I31" s="46">
        <v>45747</v>
      </c>
      <c r="J31" s="36">
        <v>6000000</v>
      </c>
      <c r="K31" s="16">
        <v>9.8000000000000004E-2</v>
      </c>
      <c r="L31" s="16">
        <v>9.8000000000000004E-2</v>
      </c>
      <c r="M31" s="16">
        <v>0.57489999999999997</v>
      </c>
      <c r="N31" s="16">
        <v>0.57489999999999997</v>
      </c>
      <c r="O31" s="13">
        <v>587750</v>
      </c>
      <c r="P31" s="13">
        <v>5412250</v>
      </c>
      <c r="Q31" s="29" t="s">
        <v>13</v>
      </c>
      <c r="R31" s="48" t="s">
        <v>44</v>
      </c>
      <c r="S31" s="29" t="s">
        <v>457</v>
      </c>
      <c r="T31" s="29" t="s">
        <v>17</v>
      </c>
    </row>
    <row r="32" spans="1:20" ht="70" x14ac:dyDescent="0.45">
      <c r="A32" s="18">
        <v>30</v>
      </c>
      <c r="B32" s="29" t="s">
        <v>123</v>
      </c>
      <c r="C32" s="29" t="s">
        <v>133</v>
      </c>
      <c r="D32" s="44">
        <v>8866474</v>
      </c>
      <c r="E32" s="29" t="s">
        <v>109</v>
      </c>
      <c r="F32" s="29" t="s">
        <v>37</v>
      </c>
      <c r="G32" s="45" t="s">
        <v>164</v>
      </c>
      <c r="H32" s="46" t="s">
        <v>113</v>
      </c>
      <c r="I32" s="46" t="s">
        <v>113</v>
      </c>
      <c r="J32" s="36">
        <v>0</v>
      </c>
      <c r="K32" s="64">
        <v>0</v>
      </c>
      <c r="L32" s="64">
        <v>0</v>
      </c>
      <c r="M32" s="64">
        <v>0.32879999999999998</v>
      </c>
      <c r="N32" s="64">
        <v>0.32879999999999998</v>
      </c>
      <c r="O32" s="63">
        <v>0</v>
      </c>
      <c r="P32" s="63">
        <v>7627000</v>
      </c>
      <c r="Q32" s="29" t="s">
        <v>13</v>
      </c>
      <c r="R32" s="29" t="s">
        <v>163</v>
      </c>
      <c r="S32" s="29" t="s">
        <v>115</v>
      </c>
      <c r="T32" s="29" t="s">
        <v>149</v>
      </c>
    </row>
    <row r="33" spans="1:20" ht="70" x14ac:dyDescent="0.45">
      <c r="A33" s="18">
        <v>31</v>
      </c>
      <c r="B33" s="29" t="s">
        <v>124</v>
      </c>
      <c r="C33" s="29" t="s">
        <v>134</v>
      </c>
      <c r="D33" s="44">
        <v>37003235</v>
      </c>
      <c r="E33" s="29" t="s">
        <v>109</v>
      </c>
      <c r="F33" s="29" t="s">
        <v>37</v>
      </c>
      <c r="G33" s="45" t="s">
        <v>164</v>
      </c>
      <c r="H33" s="46" t="s">
        <v>113</v>
      </c>
      <c r="I33" s="46" t="s">
        <v>113</v>
      </c>
      <c r="J33" s="36">
        <v>0</v>
      </c>
      <c r="K33" s="64">
        <v>0</v>
      </c>
      <c r="L33" s="64">
        <v>0</v>
      </c>
      <c r="M33" s="64">
        <v>0.32879999999999998</v>
      </c>
      <c r="N33" s="64">
        <v>0.32879999999999998</v>
      </c>
      <c r="O33" s="63">
        <v>0</v>
      </c>
      <c r="P33" s="63">
        <v>7627000</v>
      </c>
      <c r="Q33" s="29" t="s">
        <v>13</v>
      </c>
      <c r="R33" s="29" t="s">
        <v>163</v>
      </c>
      <c r="S33" s="29" t="s">
        <v>115</v>
      </c>
      <c r="T33" s="29" t="s">
        <v>149</v>
      </c>
    </row>
    <row r="34" spans="1:20" ht="70" x14ac:dyDescent="0.45">
      <c r="A34" s="18">
        <v>32</v>
      </c>
      <c r="B34" s="29" t="s">
        <v>125</v>
      </c>
      <c r="C34" s="29" t="s">
        <v>135</v>
      </c>
      <c r="D34" s="44">
        <v>15615953</v>
      </c>
      <c r="E34" s="29" t="s">
        <v>109</v>
      </c>
      <c r="F34" s="29" t="s">
        <v>37</v>
      </c>
      <c r="G34" s="45" t="s">
        <v>164</v>
      </c>
      <c r="H34" s="46" t="s">
        <v>113</v>
      </c>
      <c r="I34" s="46" t="s">
        <v>113</v>
      </c>
      <c r="J34" s="36">
        <v>0</v>
      </c>
      <c r="K34" s="64">
        <v>0</v>
      </c>
      <c r="L34" s="64">
        <v>0</v>
      </c>
      <c r="M34" s="64">
        <v>0.32879999999999998</v>
      </c>
      <c r="N34" s="64">
        <v>0.32879999999999998</v>
      </c>
      <c r="O34" s="63">
        <v>0</v>
      </c>
      <c r="P34" s="63">
        <v>7627000</v>
      </c>
      <c r="Q34" s="29" t="s">
        <v>13</v>
      </c>
      <c r="R34" s="29" t="s">
        <v>163</v>
      </c>
      <c r="S34" s="29" t="s">
        <v>115</v>
      </c>
      <c r="T34" s="29" t="s">
        <v>149</v>
      </c>
    </row>
    <row r="35" spans="1:20" ht="70" x14ac:dyDescent="0.45">
      <c r="A35" s="18">
        <v>33</v>
      </c>
      <c r="B35" s="29" t="s">
        <v>126</v>
      </c>
      <c r="C35" s="29" t="s">
        <v>136</v>
      </c>
      <c r="D35" s="44">
        <v>31863773</v>
      </c>
      <c r="E35" s="29" t="s">
        <v>109</v>
      </c>
      <c r="F35" s="29" t="s">
        <v>37</v>
      </c>
      <c r="G35" s="45" t="s">
        <v>164</v>
      </c>
      <c r="H35" s="46" t="s">
        <v>113</v>
      </c>
      <c r="I35" s="46" t="s">
        <v>113</v>
      </c>
      <c r="J35" s="36">
        <v>0</v>
      </c>
      <c r="K35" s="64">
        <v>0.09</v>
      </c>
      <c r="L35" s="64">
        <v>0.09</v>
      </c>
      <c r="M35" s="64">
        <v>0.32879999999999998</v>
      </c>
      <c r="N35" s="64">
        <v>0.32879999999999998</v>
      </c>
      <c r="O35" s="63">
        <v>650000</v>
      </c>
      <c r="P35" s="63">
        <v>6977000</v>
      </c>
      <c r="Q35" s="29" t="s">
        <v>13</v>
      </c>
      <c r="R35" s="29" t="s">
        <v>163</v>
      </c>
      <c r="S35" s="29" t="s">
        <v>115</v>
      </c>
      <c r="T35" s="29" t="s">
        <v>149</v>
      </c>
    </row>
    <row r="36" spans="1:20" ht="70" x14ac:dyDescent="0.45">
      <c r="A36" s="18">
        <v>34</v>
      </c>
      <c r="B36" s="29" t="s">
        <v>127</v>
      </c>
      <c r="C36" s="29" t="s">
        <v>137</v>
      </c>
      <c r="D36" s="44">
        <v>14873270</v>
      </c>
      <c r="E36" s="29" t="s">
        <v>109</v>
      </c>
      <c r="F36" s="29" t="s">
        <v>37</v>
      </c>
      <c r="G36" s="45" t="s">
        <v>164</v>
      </c>
      <c r="H36" s="46" t="s">
        <v>113</v>
      </c>
      <c r="I36" s="46" t="s">
        <v>113</v>
      </c>
      <c r="J36" s="36">
        <v>0</v>
      </c>
      <c r="K36" s="64">
        <v>0</v>
      </c>
      <c r="L36" s="64">
        <v>0</v>
      </c>
      <c r="M36" s="64">
        <v>0.32879999999999998</v>
      </c>
      <c r="N36" s="64">
        <v>0.32879999999999998</v>
      </c>
      <c r="O36" s="63">
        <v>0</v>
      </c>
      <c r="P36" s="63">
        <v>7627000</v>
      </c>
      <c r="Q36" s="29" t="s">
        <v>13</v>
      </c>
      <c r="R36" s="29" t="s">
        <v>163</v>
      </c>
      <c r="S36" s="29" t="s">
        <v>115</v>
      </c>
      <c r="T36" s="29" t="s">
        <v>149</v>
      </c>
    </row>
    <row r="37" spans="1:20" ht="70" x14ac:dyDescent="0.45">
      <c r="A37" s="18">
        <v>35</v>
      </c>
      <c r="B37" s="29" t="s">
        <v>128</v>
      </c>
      <c r="C37" s="29" t="s">
        <v>296</v>
      </c>
      <c r="D37" s="44">
        <v>7511589</v>
      </c>
      <c r="E37" s="29" t="s">
        <v>109</v>
      </c>
      <c r="F37" s="29" t="s">
        <v>37</v>
      </c>
      <c r="G37" s="45" t="s">
        <v>164</v>
      </c>
      <c r="H37" s="46" t="s">
        <v>113</v>
      </c>
      <c r="I37" s="46" t="s">
        <v>113</v>
      </c>
      <c r="J37" s="36">
        <v>0</v>
      </c>
      <c r="K37" s="64">
        <v>0</v>
      </c>
      <c r="L37" s="64">
        <v>0</v>
      </c>
      <c r="M37" s="64">
        <v>0.32879999999999998</v>
      </c>
      <c r="N37" s="64">
        <v>0.32879999999999998</v>
      </c>
      <c r="O37" s="63">
        <v>0</v>
      </c>
      <c r="P37" s="63">
        <v>7627000</v>
      </c>
      <c r="Q37" s="29" t="s">
        <v>13</v>
      </c>
      <c r="R37" s="29" t="s">
        <v>163</v>
      </c>
      <c r="S37" s="29" t="s">
        <v>115</v>
      </c>
      <c r="T37" s="29" t="s">
        <v>149</v>
      </c>
    </row>
    <row r="38" spans="1:20" ht="35" x14ac:dyDescent="0.45">
      <c r="A38" s="18">
        <v>36</v>
      </c>
      <c r="B38" s="29" t="s">
        <v>129</v>
      </c>
      <c r="C38" s="29" t="s">
        <v>138</v>
      </c>
      <c r="D38" s="44">
        <v>900326590</v>
      </c>
      <c r="E38" s="29">
        <v>9</v>
      </c>
      <c r="F38" s="29" t="s">
        <v>16</v>
      </c>
      <c r="G38" s="45" t="s">
        <v>312</v>
      </c>
      <c r="H38" s="46">
        <v>45048</v>
      </c>
      <c r="I38" s="46">
        <v>45716</v>
      </c>
      <c r="J38" s="36">
        <v>5559344000</v>
      </c>
      <c r="K38" s="16">
        <v>0.56999999999999995</v>
      </c>
      <c r="L38" s="16">
        <v>0.57999999999999996</v>
      </c>
      <c r="M38" s="16">
        <v>0.57140000000000002</v>
      </c>
      <c r="N38" s="16">
        <v>0.56999999999999995</v>
      </c>
      <c r="O38" s="13">
        <v>2670226556</v>
      </c>
      <c r="P38" s="13">
        <v>2889117444</v>
      </c>
      <c r="Q38" s="29" t="s">
        <v>13</v>
      </c>
      <c r="R38" s="29" t="s">
        <v>45</v>
      </c>
      <c r="S38" s="29" t="s">
        <v>114</v>
      </c>
      <c r="T38" s="29" t="s">
        <v>69</v>
      </c>
    </row>
    <row r="39" spans="1:20" ht="70" x14ac:dyDescent="0.45">
      <c r="A39" s="18">
        <v>37</v>
      </c>
      <c r="B39" s="29" t="s">
        <v>130</v>
      </c>
      <c r="C39" s="29" t="s">
        <v>139</v>
      </c>
      <c r="D39" s="44">
        <v>8639985</v>
      </c>
      <c r="E39" s="29" t="s">
        <v>109</v>
      </c>
      <c r="F39" s="29" t="s">
        <v>37</v>
      </c>
      <c r="G39" s="45" t="s">
        <v>164</v>
      </c>
      <c r="H39" s="46" t="s">
        <v>113</v>
      </c>
      <c r="I39" s="46" t="s">
        <v>113</v>
      </c>
      <c r="J39" s="36">
        <v>0</v>
      </c>
      <c r="K39" s="64">
        <v>0.09</v>
      </c>
      <c r="L39" s="64">
        <v>0.09</v>
      </c>
      <c r="M39" s="64">
        <v>0.32879999999999998</v>
      </c>
      <c r="N39" s="64">
        <v>0.32879999999999998</v>
      </c>
      <c r="O39" s="63">
        <v>650000</v>
      </c>
      <c r="P39" s="63">
        <v>6977000</v>
      </c>
      <c r="Q39" s="29" t="s">
        <v>13</v>
      </c>
      <c r="R39" s="29" t="s">
        <v>163</v>
      </c>
      <c r="S39" s="29" t="s">
        <v>115</v>
      </c>
      <c r="T39" s="29" t="s">
        <v>149</v>
      </c>
    </row>
    <row r="40" spans="1:20" ht="70" x14ac:dyDescent="0.45">
      <c r="A40" s="18">
        <v>38</v>
      </c>
      <c r="B40" s="29" t="s">
        <v>141</v>
      </c>
      <c r="C40" s="29" t="s">
        <v>142</v>
      </c>
      <c r="D40" s="44">
        <v>22421755</v>
      </c>
      <c r="E40" s="29" t="s">
        <v>109</v>
      </c>
      <c r="F40" s="29" t="s">
        <v>37</v>
      </c>
      <c r="G40" s="45" t="s">
        <v>164</v>
      </c>
      <c r="H40" s="46" t="s">
        <v>113</v>
      </c>
      <c r="I40" s="46" t="s">
        <v>113</v>
      </c>
      <c r="J40" s="36">
        <v>0</v>
      </c>
      <c r="K40" s="64">
        <v>0</v>
      </c>
      <c r="L40" s="64">
        <v>0</v>
      </c>
      <c r="M40" s="64">
        <v>0.32879999999999998</v>
      </c>
      <c r="N40" s="64">
        <v>0.32879999999999998</v>
      </c>
      <c r="O40" s="63">
        <v>0</v>
      </c>
      <c r="P40" s="63">
        <v>7627000</v>
      </c>
      <c r="Q40" s="29" t="s">
        <v>13</v>
      </c>
      <c r="R40" s="29" t="s">
        <v>163</v>
      </c>
      <c r="S40" s="29" t="s">
        <v>115</v>
      </c>
      <c r="T40" s="29" t="s">
        <v>149</v>
      </c>
    </row>
    <row r="41" spans="1:20" ht="70" x14ac:dyDescent="0.45">
      <c r="A41" s="18">
        <v>39</v>
      </c>
      <c r="B41" s="29" t="s">
        <v>143</v>
      </c>
      <c r="C41" s="29" t="s">
        <v>144</v>
      </c>
      <c r="D41" s="44">
        <v>52016022</v>
      </c>
      <c r="E41" s="29" t="s">
        <v>109</v>
      </c>
      <c r="F41" s="29" t="s">
        <v>37</v>
      </c>
      <c r="G41" s="45" t="s">
        <v>164</v>
      </c>
      <c r="H41" s="46" t="s">
        <v>113</v>
      </c>
      <c r="I41" s="46" t="s">
        <v>113</v>
      </c>
      <c r="J41" s="36">
        <v>0</v>
      </c>
      <c r="K41" s="64">
        <v>0.34</v>
      </c>
      <c r="L41" s="64">
        <v>0.34</v>
      </c>
      <c r="M41" s="64">
        <v>0.32879999999999998</v>
      </c>
      <c r="N41" s="64">
        <v>0.32879999999999998</v>
      </c>
      <c r="O41" s="63">
        <v>2600000</v>
      </c>
      <c r="P41" s="63">
        <v>5027000</v>
      </c>
      <c r="Q41" s="29" t="s">
        <v>13</v>
      </c>
      <c r="R41" s="29" t="s">
        <v>163</v>
      </c>
      <c r="S41" s="29" t="s">
        <v>115</v>
      </c>
      <c r="T41" s="29" t="s">
        <v>149</v>
      </c>
    </row>
    <row r="42" spans="1:20" ht="52.5" x14ac:dyDescent="0.45">
      <c r="A42" s="18">
        <v>40</v>
      </c>
      <c r="B42" s="29" t="s">
        <v>152</v>
      </c>
      <c r="C42" s="29" t="s">
        <v>156</v>
      </c>
      <c r="D42" s="44">
        <v>901510263</v>
      </c>
      <c r="E42" s="29">
        <v>7</v>
      </c>
      <c r="F42" s="29" t="s">
        <v>157</v>
      </c>
      <c r="G42" s="45" t="s">
        <v>169</v>
      </c>
      <c r="H42" s="46">
        <v>45079</v>
      </c>
      <c r="I42" s="46">
        <v>45445</v>
      </c>
      <c r="J42" s="36">
        <v>6846186</v>
      </c>
      <c r="K42" s="16">
        <v>1</v>
      </c>
      <c r="L42" s="16">
        <v>1</v>
      </c>
      <c r="M42" s="16">
        <v>0.99453551912568305</v>
      </c>
      <c r="N42" s="16">
        <v>0.99453551912568305</v>
      </c>
      <c r="O42" s="13">
        <v>6846186</v>
      </c>
      <c r="P42" s="13">
        <v>0</v>
      </c>
      <c r="Q42" s="29" t="s">
        <v>13</v>
      </c>
      <c r="R42" s="29" t="s">
        <v>147</v>
      </c>
      <c r="S42" s="29" t="s">
        <v>148</v>
      </c>
      <c r="T42" s="29" t="s">
        <v>116</v>
      </c>
    </row>
    <row r="43" spans="1:20" ht="60" customHeight="1" x14ac:dyDescent="0.45">
      <c r="A43" s="18">
        <v>41</v>
      </c>
      <c r="B43" s="29" t="s">
        <v>153</v>
      </c>
      <c r="C43" s="29" t="s">
        <v>158</v>
      </c>
      <c r="D43" s="44">
        <v>901289940</v>
      </c>
      <c r="E43" s="29">
        <v>8</v>
      </c>
      <c r="F43" s="29" t="s">
        <v>16</v>
      </c>
      <c r="G43" s="45" t="s">
        <v>185</v>
      </c>
      <c r="H43" s="46">
        <v>45077</v>
      </c>
      <c r="I43" s="46">
        <v>45443</v>
      </c>
      <c r="J43" s="36">
        <v>264720000</v>
      </c>
      <c r="K43" s="16">
        <v>0.4789555757026292</v>
      </c>
      <c r="L43" s="16">
        <v>0.4789555757026292</v>
      </c>
      <c r="M43" s="16">
        <v>1</v>
      </c>
      <c r="N43" s="16">
        <v>1</v>
      </c>
      <c r="O43" s="13">
        <v>126789120</v>
      </c>
      <c r="P43" s="13">
        <v>137930880</v>
      </c>
      <c r="Q43" s="29" t="s">
        <v>13</v>
      </c>
      <c r="R43" s="29" t="s">
        <v>147</v>
      </c>
      <c r="S43" s="29" t="s">
        <v>148</v>
      </c>
      <c r="T43" s="29" t="s">
        <v>116</v>
      </c>
    </row>
    <row r="44" spans="1:20" ht="70" x14ac:dyDescent="0.45">
      <c r="A44" s="18">
        <v>42</v>
      </c>
      <c r="B44" s="29" t="s">
        <v>154</v>
      </c>
      <c r="C44" s="29" t="s">
        <v>159</v>
      </c>
      <c r="D44" s="44">
        <v>34120472</v>
      </c>
      <c r="E44" s="29" t="s">
        <v>109</v>
      </c>
      <c r="F44" s="29" t="s">
        <v>37</v>
      </c>
      <c r="G44" s="45" t="s">
        <v>164</v>
      </c>
      <c r="H44" s="46" t="s">
        <v>113</v>
      </c>
      <c r="I44" s="46" t="s">
        <v>113</v>
      </c>
      <c r="J44" s="36">
        <v>0</v>
      </c>
      <c r="K44" s="64">
        <v>0</v>
      </c>
      <c r="L44" s="64">
        <v>0</v>
      </c>
      <c r="M44" s="64">
        <v>0.32879999999999998</v>
      </c>
      <c r="N44" s="64">
        <v>0.32879999999999998</v>
      </c>
      <c r="O44" s="63">
        <v>0</v>
      </c>
      <c r="P44" s="63">
        <v>7627000</v>
      </c>
      <c r="Q44" s="29" t="s">
        <v>13</v>
      </c>
      <c r="R44" s="29" t="s">
        <v>163</v>
      </c>
      <c r="S44" s="29" t="s">
        <v>115</v>
      </c>
      <c r="T44" s="29" t="s">
        <v>149</v>
      </c>
    </row>
    <row r="45" spans="1:20" ht="52.5" x14ac:dyDescent="0.45">
      <c r="A45" s="18">
        <v>43</v>
      </c>
      <c r="B45" s="29" t="s">
        <v>155</v>
      </c>
      <c r="C45" s="29" t="s">
        <v>186</v>
      </c>
      <c r="D45" s="44">
        <v>800136105</v>
      </c>
      <c r="E45" s="29">
        <v>1</v>
      </c>
      <c r="F45" s="29" t="s">
        <v>16</v>
      </c>
      <c r="G45" s="45" t="s">
        <v>187</v>
      </c>
      <c r="H45" s="46">
        <v>45090</v>
      </c>
      <c r="I45" s="46">
        <v>45456</v>
      </c>
      <c r="J45" s="36">
        <v>346792096.18000001</v>
      </c>
      <c r="K45" s="65">
        <v>0.59860000000000002</v>
      </c>
      <c r="L45" s="65">
        <v>0.59860000000000002</v>
      </c>
      <c r="M45" s="65">
        <v>0.9667</v>
      </c>
      <c r="N45" s="65">
        <v>0.9667</v>
      </c>
      <c r="O45" s="13">
        <v>184869505.75580195</v>
      </c>
      <c r="P45" s="13">
        <v>161922590.42419806</v>
      </c>
      <c r="Q45" s="29" t="s">
        <v>13</v>
      </c>
      <c r="R45" s="48" t="s">
        <v>44</v>
      </c>
      <c r="S45" s="29" t="s">
        <v>456</v>
      </c>
      <c r="T45" s="29" t="s">
        <v>571</v>
      </c>
    </row>
    <row r="46" spans="1:20" ht="47.5" customHeight="1" x14ac:dyDescent="0.45">
      <c r="A46" s="18">
        <v>44</v>
      </c>
      <c r="B46" s="29" t="s">
        <v>160</v>
      </c>
      <c r="C46" s="29" t="s">
        <v>188</v>
      </c>
      <c r="D46" s="44">
        <v>830006932</v>
      </c>
      <c r="E46" s="29">
        <v>0</v>
      </c>
      <c r="F46" s="29" t="s">
        <v>16</v>
      </c>
      <c r="G46" s="45" t="s">
        <v>161</v>
      </c>
      <c r="H46" s="46">
        <v>45082</v>
      </c>
      <c r="I46" s="46">
        <v>45448</v>
      </c>
      <c r="J46" s="36">
        <v>83538000</v>
      </c>
      <c r="K46" s="16">
        <v>1</v>
      </c>
      <c r="L46" s="16">
        <v>0.75</v>
      </c>
      <c r="M46" s="16">
        <v>1</v>
      </c>
      <c r="N46" s="16">
        <v>0.99</v>
      </c>
      <c r="O46" s="13">
        <v>62713000</v>
      </c>
      <c r="P46" s="13">
        <v>20825000</v>
      </c>
      <c r="Q46" s="29" t="s">
        <v>13</v>
      </c>
      <c r="R46" s="29" t="s">
        <v>162</v>
      </c>
      <c r="S46" s="48" t="s">
        <v>162</v>
      </c>
      <c r="T46" s="29" t="s">
        <v>150</v>
      </c>
    </row>
    <row r="47" spans="1:20" ht="70" x14ac:dyDescent="0.45">
      <c r="A47" s="18">
        <v>45</v>
      </c>
      <c r="B47" s="29" t="s">
        <v>171</v>
      </c>
      <c r="C47" s="29" t="s">
        <v>173</v>
      </c>
      <c r="D47" s="44">
        <v>16843184</v>
      </c>
      <c r="E47" s="29" t="s">
        <v>109</v>
      </c>
      <c r="F47" s="29" t="s">
        <v>37</v>
      </c>
      <c r="G47" s="45" t="s">
        <v>184</v>
      </c>
      <c r="H47" s="46" t="s">
        <v>113</v>
      </c>
      <c r="I47" s="46" t="s">
        <v>113</v>
      </c>
      <c r="J47" s="36">
        <v>0</v>
      </c>
      <c r="K47" s="64">
        <v>0</v>
      </c>
      <c r="L47" s="64">
        <v>0</v>
      </c>
      <c r="M47" s="64">
        <v>0.32879999999999998</v>
      </c>
      <c r="N47" s="64">
        <v>0.32879999999999998</v>
      </c>
      <c r="O47" s="63">
        <v>0</v>
      </c>
      <c r="P47" s="63">
        <v>7627000</v>
      </c>
      <c r="Q47" s="29" t="s">
        <v>13</v>
      </c>
      <c r="R47" s="29" t="s">
        <v>163</v>
      </c>
      <c r="S47" s="29" t="s">
        <v>115</v>
      </c>
      <c r="T47" s="29" t="s">
        <v>149</v>
      </c>
    </row>
    <row r="48" spans="1:20" ht="70" x14ac:dyDescent="0.45">
      <c r="A48" s="18">
        <v>46</v>
      </c>
      <c r="B48" s="29" t="s">
        <v>172</v>
      </c>
      <c r="C48" s="29" t="s">
        <v>174</v>
      </c>
      <c r="D48" s="44">
        <v>9528279</v>
      </c>
      <c r="E48" s="29" t="s">
        <v>109</v>
      </c>
      <c r="F48" s="29" t="s">
        <v>37</v>
      </c>
      <c r="G48" s="45" t="s">
        <v>184</v>
      </c>
      <c r="H48" s="46" t="s">
        <v>113</v>
      </c>
      <c r="I48" s="46" t="s">
        <v>113</v>
      </c>
      <c r="J48" s="36">
        <v>0</v>
      </c>
      <c r="K48" s="64">
        <v>0.17</v>
      </c>
      <c r="L48" s="64">
        <v>0.17</v>
      </c>
      <c r="M48" s="64">
        <v>0.32879999999999998</v>
      </c>
      <c r="N48" s="64">
        <v>0.32879999999999998</v>
      </c>
      <c r="O48" s="63">
        <v>1300000</v>
      </c>
      <c r="P48" s="63">
        <v>6327000</v>
      </c>
      <c r="Q48" s="29" t="s">
        <v>13</v>
      </c>
      <c r="R48" s="29" t="s">
        <v>163</v>
      </c>
      <c r="S48" s="29" t="s">
        <v>115</v>
      </c>
      <c r="T48" s="29" t="s">
        <v>149</v>
      </c>
    </row>
    <row r="49" spans="1:20" s="43" customFormat="1" ht="52.5" x14ac:dyDescent="0.45">
      <c r="A49" s="18">
        <v>47</v>
      </c>
      <c r="B49" s="29" t="s">
        <v>191</v>
      </c>
      <c r="C49" s="29" t="s">
        <v>55</v>
      </c>
      <c r="D49" s="44">
        <v>805002036</v>
      </c>
      <c r="E49" s="29">
        <v>4</v>
      </c>
      <c r="F49" s="29" t="s">
        <v>16</v>
      </c>
      <c r="G49" s="45" t="s">
        <v>192</v>
      </c>
      <c r="H49" s="46">
        <v>45113</v>
      </c>
      <c r="I49" s="46">
        <v>45657</v>
      </c>
      <c r="J49" s="36">
        <f>32023890+36000000</f>
        <v>68023890</v>
      </c>
      <c r="K49" s="65">
        <v>0.54459999999999997</v>
      </c>
      <c r="L49" s="65">
        <v>0.54459999999999997</v>
      </c>
      <c r="M49" s="65">
        <v>0.61870000000000003</v>
      </c>
      <c r="N49" s="65">
        <v>0.61870000000000003</v>
      </c>
      <c r="O49" s="13">
        <v>37045100</v>
      </c>
      <c r="P49" s="13">
        <v>30978790</v>
      </c>
      <c r="Q49" s="29" t="s">
        <v>13</v>
      </c>
      <c r="R49" s="48" t="s">
        <v>44</v>
      </c>
      <c r="S49" s="29" t="s">
        <v>456</v>
      </c>
      <c r="T49" s="29" t="s">
        <v>571</v>
      </c>
    </row>
    <row r="50" spans="1:20" ht="52.5" x14ac:dyDescent="0.45">
      <c r="A50" s="18">
        <v>48</v>
      </c>
      <c r="B50" s="29" t="s">
        <v>193</v>
      </c>
      <c r="C50" s="29" t="s">
        <v>195</v>
      </c>
      <c r="D50" s="44">
        <v>900138661</v>
      </c>
      <c r="E50" s="29">
        <v>7</v>
      </c>
      <c r="F50" s="29" t="s">
        <v>16</v>
      </c>
      <c r="G50" s="45" t="s">
        <v>196</v>
      </c>
      <c r="H50" s="46">
        <v>45124</v>
      </c>
      <c r="I50" s="46">
        <v>45521</v>
      </c>
      <c r="J50" s="36">
        <v>475000000</v>
      </c>
      <c r="K50" s="16">
        <v>0.47557871368421051</v>
      </c>
      <c r="L50" s="16">
        <v>0.47557871368421051</v>
      </c>
      <c r="M50" s="16">
        <v>0.80352644836272036</v>
      </c>
      <c r="N50" s="16">
        <v>0.80352644836272036</v>
      </c>
      <c r="O50" s="13">
        <v>225899889</v>
      </c>
      <c r="P50" s="13">
        <v>249100111</v>
      </c>
      <c r="Q50" s="29" t="s">
        <v>13</v>
      </c>
      <c r="R50" s="29" t="s">
        <v>147</v>
      </c>
      <c r="S50" s="29" t="s">
        <v>148</v>
      </c>
      <c r="T50" s="29" t="s">
        <v>116</v>
      </c>
    </row>
    <row r="51" spans="1:20" ht="60.65" customHeight="1" x14ac:dyDescent="0.45">
      <c r="A51" s="18">
        <v>49</v>
      </c>
      <c r="B51" s="29" t="s">
        <v>194</v>
      </c>
      <c r="C51" s="29" t="s">
        <v>203</v>
      </c>
      <c r="D51" s="44">
        <v>860023380</v>
      </c>
      <c r="E51" s="29">
        <v>3</v>
      </c>
      <c r="F51" s="29" t="s">
        <v>16</v>
      </c>
      <c r="G51" s="45" t="s">
        <v>204</v>
      </c>
      <c r="H51" s="46">
        <v>45111</v>
      </c>
      <c r="I51" s="46">
        <v>45842</v>
      </c>
      <c r="J51" s="36">
        <v>565488000</v>
      </c>
      <c r="K51" s="16">
        <v>0.83333333333333337</v>
      </c>
      <c r="L51" s="16">
        <v>0.83333333333333337</v>
      </c>
      <c r="M51" s="16">
        <v>0.91666666666666663</v>
      </c>
      <c r="N51" s="16">
        <v>0.91666666666666663</v>
      </c>
      <c r="O51" s="13">
        <v>198000000</v>
      </c>
      <c r="P51" s="13">
        <f>+J51-O51</f>
        <v>367488000</v>
      </c>
      <c r="Q51" s="29" t="s">
        <v>13</v>
      </c>
      <c r="R51" s="29" t="s">
        <v>44</v>
      </c>
      <c r="S51" s="29" t="s">
        <v>117</v>
      </c>
      <c r="T51" s="29" t="s">
        <v>197</v>
      </c>
    </row>
    <row r="52" spans="1:20" ht="70" x14ac:dyDescent="0.45">
      <c r="A52" s="18">
        <v>50</v>
      </c>
      <c r="B52" s="29" t="s">
        <v>205</v>
      </c>
      <c r="C52" s="29" t="s">
        <v>229</v>
      </c>
      <c r="D52" s="44">
        <v>800078599</v>
      </c>
      <c r="E52" s="29">
        <v>7</v>
      </c>
      <c r="F52" s="29" t="s">
        <v>210</v>
      </c>
      <c r="G52" s="45" t="s">
        <v>211</v>
      </c>
      <c r="H52" s="46">
        <v>45124</v>
      </c>
      <c r="I52" s="46">
        <v>45490</v>
      </c>
      <c r="J52" s="36">
        <v>42600000</v>
      </c>
      <c r="K52" s="16">
        <v>0.87219999999999998</v>
      </c>
      <c r="L52" s="16">
        <v>0.87219999999999998</v>
      </c>
      <c r="M52" s="16">
        <v>0.87190000000000001</v>
      </c>
      <c r="N52" s="16">
        <v>0.87190000000000001</v>
      </c>
      <c r="O52" s="13">
        <v>37156667</v>
      </c>
      <c r="P52" s="13">
        <v>5443333</v>
      </c>
      <c r="Q52" s="29" t="s">
        <v>13</v>
      </c>
      <c r="R52" s="48" t="s">
        <v>44</v>
      </c>
      <c r="S52" s="29" t="s">
        <v>457</v>
      </c>
      <c r="T52" s="29" t="s">
        <v>17</v>
      </c>
    </row>
    <row r="53" spans="1:20" ht="70" x14ac:dyDescent="0.45">
      <c r="A53" s="18">
        <v>51</v>
      </c>
      <c r="B53" s="29" t="s">
        <v>206</v>
      </c>
      <c r="C53" s="29" t="s">
        <v>208</v>
      </c>
      <c r="D53" s="44">
        <v>19175764</v>
      </c>
      <c r="E53" s="29" t="s">
        <v>109</v>
      </c>
      <c r="F53" s="29" t="s">
        <v>210</v>
      </c>
      <c r="G53" s="45" t="s">
        <v>302</v>
      </c>
      <c r="H53" s="46">
        <v>45128</v>
      </c>
      <c r="I53" s="46">
        <v>45464</v>
      </c>
      <c r="J53" s="36">
        <v>19800000</v>
      </c>
      <c r="K53" s="16">
        <v>1</v>
      </c>
      <c r="L53" s="16">
        <v>1</v>
      </c>
      <c r="M53" s="16">
        <v>0.93400000000000005</v>
      </c>
      <c r="N53" s="16">
        <v>0.93400000000000005</v>
      </c>
      <c r="O53" s="13">
        <v>19800000</v>
      </c>
      <c r="P53" s="13">
        <v>0</v>
      </c>
      <c r="Q53" s="29" t="s">
        <v>13</v>
      </c>
      <c r="R53" s="48" t="s">
        <v>44</v>
      </c>
      <c r="S53" s="29" t="s">
        <v>457</v>
      </c>
      <c r="T53" s="29" t="s">
        <v>17</v>
      </c>
    </row>
    <row r="54" spans="1:20" ht="70" x14ac:dyDescent="0.45">
      <c r="A54" s="18">
        <v>52</v>
      </c>
      <c r="B54" s="29" t="s">
        <v>207</v>
      </c>
      <c r="C54" s="29" t="s">
        <v>209</v>
      </c>
      <c r="D54" s="44">
        <v>900204473</v>
      </c>
      <c r="E54" s="29">
        <v>1</v>
      </c>
      <c r="F54" s="29" t="s">
        <v>16</v>
      </c>
      <c r="G54" s="45" t="s">
        <v>230</v>
      </c>
      <c r="H54" s="46">
        <v>45135</v>
      </c>
      <c r="I54" s="46">
        <v>45657</v>
      </c>
      <c r="J54" s="36">
        <v>840366134</v>
      </c>
      <c r="K54" s="16">
        <v>1</v>
      </c>
      <c r="L54" s="16">
        <v>0.75</v>
      </c>
      <c r="M54" s="16">
        <v>1</v>
      </c>
      <c r="N54" s="16">
        <v>0.59</v>
      </c>
      <c r="O54" s="13">
        <v>726930824</v>
      </c>
      <c r="P54" s="13">
        <v>273069175</v>
      </c>
      <c r="Q54" s="29" t="s">
        <v>13</v>
      </c>
      <c r="R54" s="29" t="s">
        <v>162</v>
      </c>
      <c r="S54" s="48" t="s">
        <v>162</v>
      </c>
      <c r="T54" s="29" t="s">
        <v>150</v>
      </c>
    </row>
    <row r="55" spans="1:20" ht="54" customHeight="1" x14ac:dyDescent="0.45">
      <c r="A55" s="18">
        <v>53</v>
      </c>
      <c r="B55" s="29" t="s">
        <v>226</v>
      </c>
      <c r="C55" s="29" t="s">
        <v>227</v>
      </c>
      <c r="D55" s="44">
        <v>900239396</v>
      </c>
      <c r="E55" s="29">
        <v>3</v>
      </c>
      <c r="F55" s="29" t="s">
        <v>16</v>
      </c>
      <c r="G55" s="45" t="s">
        <v>228</v>
      </c>
      <c r="H55" s="46">
        <v>45166</v>
      </c>
      <c r="I55" s="46">
        <v>45532</v>
      </c>
      <c r="J55" s="36">
        <v>15178613</v>
      </c>
      <c r="K55" s="16">
        <v>1</v>
      </c>
      <c r="L55" s="16">
        <v>1</v>
      </c>
      <c r="M55" s="16">
        <v>0.75683060109289613</v>
      </c>
      <c r="N55" s="16">
        <v>0.75683060109289613</v>
      </c>
      <c r="O55" s="13">
        <v>15178613</v>
      </c>
      <c r="P55" s="13">
        <v>0</v>
      </c>
      <c r="Q55" s="49" t="s">
        <v>13</v>
      </c>
      <c r="R55" s="29" t="s">
        <v>147</v>
      </c>
      <c r="S55" s="29" t="s">
        <v>148</v>
      </c>
      <c r="T55" s="29" t="s">
        <v>116</v>
      </c>
    </row>
    <row r="56" spans="1:20" ht="70" x14ac:dyDescent="0.45">
      <c r="A56" s="18">
        <v>54</v>
      </c>
      <c r="B56" s="29" t="s">
        <v>213</v>
      </c>
      <c r="C56" s="29" t="s">
        <v>218</v>
      </c>
      <c r="D56" s="44">
        <v>900569499</v>
      </c>
      <c r="E56" s="29">
        <v>9</v>
      </c>
      <c r="F56" s="29" t="s">
        <v>37</v>
      </c>
      <c r="G56" s="45" t="s">
        <v>223</v>
      </c>
      <c r="H56" s="46" t="s">
        <v>113</v>
      </c>
      <c r="I56" s="46" t="s">
        <v>113</v>
      </c>
      <c r="J56" s="36">
        <v>0</v>
      </c>
      <c r="K56" s="64">
        <v>0</v>
      </c>
      <c r="L56" s="64">
        <v>0</v>
      </c>
      <c r="M56" s="64">
        <v>0.32879999999999998</v>
      </c>
      <c r="N56" s="64">
        <v>0.32879999999999998</v>
      </c>
      <c r="O56" s="63">
        <v>0</v>
      </c>
      <c r="P56" s="63">
        <v>7627000</v>
      </c>
      <c r="Q56" s="29" t="s">
        <v>13</v>
      </c>
      <c r="R56" s="29" t="s">
        <v>163</v>
      </c>
      <c r="S56" s="29" t="s">
        <v>115</v>
      </c>
      <c r="T56" s="29" t="s">
        <v>149</v>
      </c>
    </row>
    <row r="57" spans="1:20" ht="59.15" customHeight="1" x14ac:dyDescent="0.45">
      <c r="A57" s="18">
        <v>55</v>
      </c>
      <c r="B57" s="29" t="s">
        <v>214</v>
      </c>
      <c r="C57" s="29" t="s">
        <v>219</v>
      </c>
      <c r="D57" s="44">
        <v>900876665</v>
      </c>
      <c r="E57" s="29">
        <v>1</v>
      </c>
      <c r="F57" s="29" t="s">
        <v>220</v>
      </c>
      <c r="G57" s="45" t="s">
        <v>224</v>
      </c>
      <c r="H57" s="46">
        <v>45156</v>
      </c>
      <c r="I57" s="46">
        <v>45657</v>
      </c>
      <c r="J57" s="36">
        <v>390000000</v>
      </c>
      <c r="K57" s="16">
        <v>0</v>
      </c>
      <c r="L57" s="16">
        <v>0</v>
      </c>
      <c r="M57" s="16">
        <v>0.32879999999999998</v>
      </c>
      <c r="N57" s="16">
        <v>0.32879999999999998</v>
      </c>
      <c r="O57" s="13">
        <v>0</v>
      </c>
      <c r="P57" s="13">
        <v>7627000</v>
      </c>
      <c r="Q57" s="29" t="s">
        <v>13</v>
      </c>
      <c r="R57" s="29" t="s">
        <v>162</v>
      </c>
      <c r="S57" s="48" t="s">
        <v>162</v>
      </c>
      <c r="T57" s="29" t="s">
        <v>150</v>
      </c>
    </row>
    <row r="58" spans="1:20" ht="59.15" customHeight="1" x14ac:dyDescent="0.45">
      <c r="A58" s="18">
        <v>56</v>
      </c>
      <c r="B58" s="29" t="s">
        <v>215</v>
      </c>
      <c r="C58" s="29" t="s">
        <v>221</v>
      </c>
      <c r="D58" s="44">
        <v>901751911</v>
      </c>
      <c r="E58" s="29">
        <v>1</v>
      </c>
      <c r="F58" s="29" t="s">
        <v>16</v>
      </c>
      <c r="G58" s="45" t="s">
        <v>225</v>
      </c>
      <c r="H58" s="46">
        <v>45167</v>
      </c>
      <c r="I58" s="46">
        <v>45459</v>
      </c>
      <c r="J58" s="36">
        <v>228994476.13</v>
      </c>
      <c r="K58" s="62">
        <v>0.99999999943230078</v>
      </c>
      <c r="L58" s="62">
        <v>0.99999999943230078</v>
      </c>
      <c r="M58" s="62">
        <v>0.9452054794520548</v>
      </c>
      <c r="N58" s="62">
        <v>0.9452054794520548</v>
      </c>
      <c r="O58" s="63">
        <v>228994476</v>
      </c>
      <c r="P58" s="63">
        <v>0.12999999523162842</v>
      </c>
      <c r="Q58" s="29" t="s">
        <v>13</v>
      </c>
      <c r="R58" s="29" t="s">
        <v>147</v>
      </c>
      <c r="S58" s="29" t="s">
        <v>148</v>
      </c>
      <c r="T58" s="29" t="s">
        <v>116</v>
      </c>
    </row>
    <row r="59" spans="1:20" ht="59.15" customHeight="1" x14ac:dyDescent="0.45">
      <c r="A59" s="18">
        <v>57</v>
      </c>
      <c r="B59" s="29" t="s">
        <v>235</v>
      </c>
      <c r="C59" s="29" t="s">
        <v>257</v>
      </c>
      <c r="D59" s="44">
        <v>900337367</v>
      </c>
      <c r="E59" s="29">
        <v>1</v>
      </c>
      <c r="F59" s="29" t="s">
        <v>16</v>
      </c>
      <c r="G59" s="45" t="s">
        <v>269</v>
      </c>
      <c r="H59" s="46">
        <v>45174</v>
      </c>
      <c r="I59" s="46">
        <v>45540</v>
      </c>
      <c r="J59" s="36">
        <v>5807200</v>
      </c>
      <c r="K59" s="16">
        <v>0.47199999999999998</v>
      </c>
      <c r="L59" s="16">
        <v>0.47199999999999998</v>
      </c>
      <c r="M59" s="16">
        <v>0.73819999999999997</v>
      </c>
      <c r="N59" s="16">
        <v>0.73819999999999997</v>
      </c>
      <c r="O59" s="13">
        <v>2741165</v>
      </c>
      <c r="P59" s="13">
        <v>3066035</v>
      </c>
      <c r="Q59" s="29" t="s">
        <v>13</v>
      </c>
      <c r="R59" s="48" t="s">
        <v>44</v>
      </c>
      <c r="S59" s="29" t="s">
        <v>457</v>
      </c>
      <c r="T59" s="29" t="s">
        <v>17</v>
      </c>
    </row>
    <row r="60" spans="1:20" ht="59.15" customHeight="1" x14ac:dyDescent="0.45">
      <c r="A60" s="18">
        <v>58</v>
      </c>
      <c r="B60" s="29" t="s">
        <v>216</v>
      </c>
      <c r="C60" s="29" t="s">
        <v>57</v>
      </c>
      <c r="D60" s="44">
        <v>800074912</v>
      </c>
      <c r="E60" s="29">
        <v>1</v>
      </c>
      <c r="F60" s="29" t="s">
        <v>16</v>
      </c>
      <c r="G60" s="45" t="s">
        <v>231</v>
      </c>
      <c r="H60" s="46">
        <v>45174</v>
      </c>
      <c r="I60" s="46">
        <v>45540</v>
      </c>
      <c r="J60" s="36">
        <v>32257000</v>
      </c>
      <c r="K60" s="62">
        <v>1</v>
      </c>
      <c r="L60" s="62">
        <v>1</v>
      </c>
      <c r="M60" s="62">
        <v>0.73497267759562845</v>
      </c>
      <c r="N60" s="62">
        <v>0.73497267759562845</v>
      </c>
      <c r="O60" s="63">
        <v>32257000</v>
      </c>
      <c r="P60" s="63">
        <v>0</v>
      </c>
      <c r="Q60" s="29" t="s">
        <v>13</v>
      </c>
      <c r="R60" s="29" t="s">
        <v>147</v>
      </c>
      <c r="S60" s="29" t="s">
        <v>148</v>
      </c>
      <c r="T60" s="29" t="s">
        <v>116</v>
      </c>
    </row>
    <row r="61" spans="1:20" ht="70" x14ac:dyDescent="0.45">
      <c r="A61" s="18">
        <v>59</v>
      </c>
      <c r="B61" s="29" t="s">
        <v>217</v>
      </c>
      <c r="C61" s="29" t="s">
        <v>222</v>
      </c>
      <c r="D61" s="44">
        <v>52754016</v>
      </c>
      <c r="E61" s="29" t="s">
        <v>109</v>
      </c>
      <c r="F61" s="29" t="s">
        <v>37</v>
      </c>
      <c r="G61" s="45" t="s">
        <v>223</v>
      </c>
      <c r="H61" s="46" t="s">
        <v>113</v>
      </c>
      <c r="I61" s="46" t="s">
        <v>113</v>
      </c>
      <c r="J61" s="36">
        <v>0</v>
      </c>
      <c r="K61" s="64">
        <v>0</v>
      </c>
      <c r="L61" s="64">
        <v>0</v>
      </c>
      <c r="M61" s="64">
        <v>0.32879999999999998</v>
      </c>
      <c r="N61" s="64">
        <v>0.32879999999999998</v>
      </c>
      <c r="O61" s="63">
        <v>0</v>
      </c>
      <c r="P61" s="63">
        <v>7627000</v>
      </c>
      <c r="Q61" s="29" t="s">
        <v>13</v>
      </c>
      <c r="R61" s="29" t="s">
        <v>163</v>
      </c>
      <c r="S61" s="29" t="s">
        <v>115</v>
      </c>
      <c r="T61" s="29" t="s">
        <v>149</v>
      </c>
    </row>
    <row r="62" spans="1:20" ht="70" x14ac:dyDescent="0.45">
      <c r="A62" s="18">
        <v>60</v>
      </c>
      <c r="B62" s="29" t="s">
        <v>233</v>
      </c>
      <c r="C62" s="29" t="s">
        <v>234</v>
      </c>
      <c r="D62" s="44">
        <v>809003058</v>
      </c>
      <c r="E62" s="29">
        <v>5</v>
      </c>
      <c r="F62" s="29" t="s">
        <v>37</v>
      </c>
      <c r="G62" s="45" t="s">
        <v>223</v>
      </c>
      <c r="H62" s="46" t="s">
        <v>113</v>
      </c>
      <c r="I62" s="46" t="s">
        <v>113</v>
      </c>
      <c r="J62" s="36">
        <v>0</v>
      </c>
      <c r="K62" s="64">
        <v>0</v>
      </c>
      <c r="L62" s="64">
        <v>0</v>
      </c>
      <c r="M62" s="64">
        <v>0.32879999999999998</v>
      </c>
      <c r="N62" s="64">
        <v>0.32879999999999998</v>
      </c>
      <c r="O62" s="63">
        <v>0</v>
      </c>
      <c r="P62" s="63">
        <v>7627000</v>
      </c>
      <c r="Q62" s="29" t="s">
        <v>13</v>
      </c>
      <c r="R62" s="29" t="s">
        <v>163</v>
      </c>
      <c r="S62" s="29" t="s">
        <v>115</v>
      </c>
      <c r="T62" s="29" t="s">
        <v>149</v>
      </c>
    </row>
    <row r="63" spans="1:20" ht="55" customHeight="1" x14ac:dyDescent="0.45">
      <c r="A63" s="18">
        <v>61</v>
      </c>
      <c r="B63" s="29" t="s">
        <v>236</v>
      </c>
      <c r="C63" s="29" t="s">
        <v>237</v>
      </c>
      <c r="D63" s="44">
        <v>860061894</v>
      </c>
      <c r="E63" s="29">
        <v>9</v>
      </c>
      <c r="F63" s="29" t="s">
        <v>18</v>
      </c>
      <c r="G63" s="45" t="s">
        <v>243</v>
      </c>
      <c r="H63" s="46">
        <v>45170</v>
      </c>
      <c r="I63" s="46">
        <v>45473</v>
      </c>
      <c r="J63" s="36">
        <v>21520000</v>
      </c>
      <c r="K63" s="16">
        <v>0.83640000000000003</v>
      </c>
      <c r="L63" s="16">
        <v>0.83640000000000003</v>
      </c>
      <c r="M63" s="16">
        <v>0.89970000000000006</v>
      </c>
      <c r="N63" s="16">
        <v>0.89970000000000006</v>
      </c>
      <c r="O63" s="13">
        <v>18000000</v>
      </c>
      <c r="P63" s="13">
        <v>3520000</v>
      </c>
      <c r="Q63" s="29" t="s">
        <v>13</v>
      </c>
      <c r="R63" s="48" t="s">
        <v>44</v>
      </c>
      <c r="S63" s="29" t="s">
        <v>457</v>
      </c>
      <c r="T63" s="29" t="s">
        <v>17</v>
      </c>
    </row>
    <row r="64" spans="1:20" ht="55" customHeight="1" x14ac:dyDescent="0.45">
      <c r="A64" s="18">
        <v>62</v>
      </c>
      <c r="B64" s="29" t="s">
        <v>238</v>
      </c>
      <c r="C64" s="29" t="s">
        <v>237</v>
      </c>
      <c r="D64" s="44">
        <v>860061894</v>
      </c>
      <c r="E64" s="29">
        <v>9</v>
      </c>
      <c r="F64" s="29" t="s">
        <v>18</v>
      </c>
      <c r="G64" s="45" t="s">
        <v>244</v>
      </c>
      <c r="H64" s="46">
        <v>45170</v>
      </c>
      <c r="I64" s="46">
        <v>45473</v>
      </c>
      <c r="J64" s="36">
        <v>33000000</v>
      </c>
      <c r="K64" s="16">
        <v>0.9</v>
      </c>
      <c r="L64" s="16">
        <v>0.9</v>
      </c>
      <c r="M64" s="16">
        <v>0.90300000000000002</v>
      </c>
      <c r="N64" s="16">
        <v>0.90300000000000002</v>
      </c>
      <c r="O64" s="13">
        <v>29700000</v>
      </c>
      <c r="P64" s="13">
        <v>3300000</v>
      </c>
      <c r="Q64" s="29" t="s">
        <v>13</v>
      </c>
      <c r="R64" s="48" t="s">
        <v>44</v>
      </c>
      <c r="S64" s="29" t="s">
        <v>457</v>
      </c>
      <c r="T64" s="29" t="s">
        <v>17</v>
      </c>
    </row>
    <row r="65" spans="1:20" ht="55" customHeight="1" x14ac:dyDescent="0.45">
      <c r="A65" s="18">
        <v>63</v>
      </c>
      <c r="B65" s="29" t="s">
        <v>239</v>
      </c>
      <c r="C65" s="29" t="s">
        <v>240</v>
      </c>
      <c r="D65" s="44">
        <v>900113545</v>
      </c>
      <c r="E65" s="29">
        <v>2</v>
      </c>
      <c r="F65" s="29" t="s">
        <v>37</v>
      </c>
      <c r="G65" s="45" t="s">
        <v>245</v>
      </c>
      <c r="H65" s="46">
        <v>45182</v>
      </c>
      <c r="I65" s="46" t="s">
        <v>113</v>
      </c>
      <c r="J65" s="36">
        <v>0</v>
      </c>
      <c r="K65" s="64">
        <v>0</v>
      </c>
      <c r="L65" s="64">
        <v>0</v>
      </c>
      <c r="M65" s="64">
        <v>0.32879999999999998</v>
      </c>
      <c r="N65" s="64">
        <v>0.32879999999999998</v>
      </c>
      <c r="O65" s="63">
        <v>0</v>
      </c>
      <c r="P65" s="63">
        <v>7627000</v>
      </c>
      <c r="Q65" s="29" t="s">
        <v>13</v>
      </c>
      <c r="R65" s="29" t="s">
        <v>163</v>
      </c>
      <c r="S65" s="48" t="s">
        <v>115</v>
      </c>
      <c r="T65" s="29" t="s">
        <v>149</v>
      </c>
    </row>
    <row r="66" spans="1:20" ht="55" customHeight="1" x14ac:dyDescent="0.45">
      <c r="A66" s="18">
        <v>64</v>
      </c>
      <c r="B66" s="29" t="s">
        <v>241</v>
      </c>
      <c r="C66" s="29" t="s">
        <v>242</v>
      </c>
      <c r="D66" s="44">
        <v>900239396</v>
      </c>
      <c r="E66" s="29">
        <v>3</v>
      </c>
      <c r="F66" s="29" t="s">
        <v>16</v>
      </c>
      <c r="G66" s="45" t="s">
        <v>270</v>
      </c>
      <c r="H66" s="46">
        <v>45181</v>
      </c>
      <c r="I66" s="46">
        <v>45548</v>
      </c>
      <c r="J66" s="36">
        <v>34623050</v>
      </c>
      <c r="K66" s="16">
        <v>1</v>
      </c>
      <c r="L66" s="16">
        <v>1</v>
      </c>
      <c r="M66" s="16">
        <v>0.71389645776566757</v>
      </c>
      <c r="N66" s="16">
        <v>0.71389645776566757</v>
      </c>
      <c r="O66" s="13">
        <v>34623050</v>
      </c>
      <c r="P66" s="13">
        <v>0</v>
      </c>
      <c r="Q66" s="29" t="s">
        <v>13</v>
      </c>
      <c r="R66" s="29" t="s">
        <v>147</v>
      </c>
      <c r="S66" s="48" t="s">
        <v>148</v>
      </c>
      <c r="T66" s="29" t="s">
        <v>116</v>
      </c>
    </row>
    <row r="67" spans="1:20" ht="55" customHeight="1" x14ac:dyDescent="0.45">
      <c r="A67" s="18">
        <v>65</v>
      </c>
      <c r="B67" s="29" t="s">
        <v>247</v>
      </c>
      <c r="C67" s="29" t="s">
        <v>252</v>
      </c>
      <c r="D67" s="44">
        <v>79896136</v>
      </c>
      <c r="E67" s="29" t="s">
        <v>109</v>
      </c>
      <c r="F67" s="29" t="s">
        <v>37</v>
      </c>
      <c r="G67" s="45" t="s">
        <v>245</v>
      </c>
      <c r="H67" s="46">
        <v>45180</v>
      </c>
      <c r="I67" s="46" t="s">
        <v>113</v>
      </c>
      <c r="J67" s="36">
        <v>0</v>
      </c>
      <c r="K67" s="64">
        <v>0</v>
      </c>
      <c r="L67" s="64">
        <v>0</v>
      </c>
      <c r="M67" s="64">
        <v>0.32879999999999998</v>
      </c>
      <c r="N67" s="64">
        <v>0.32879999999999998</v>
      </c>
      <c r="O67" s="63">
        <v>0</v>
      </c>
      <c r="P67" s="63">
        <v>7627000</v>
      </c>
      <c r="Q67" s="29" t="s">
        <v>13</v>
      </c>
      <c r="R67" s="29" t="s">
        <v>163</v>
      </c>
      <c r="S67" s="48" t="s">
        <v>115</v>
      </c>
      <c r="T67" s="29" t="s">
        <v>149</v>
      </c>
    </row>
    <row r="68" spans="1:20" ht="55" customHeight="1" x14ac:dyDescent="0.45">
      <c r="A68" s="18">
        <v>66</v>
      </c>
      <c r="B68" s="29" t="s">
        <v>248</v>
      </c>
      <c r="C68" s="29" t="s">
        <v>253</v>
      </c>
      <c r="D68" s="44">
        <v>52769709</v>
      </c>
      <c r="E68" s="29" t="s">
        <v>109</v>
      </c>
      <c r="F68" s="29" t="s">
        <v>37</v>
      </c>
      <c r="G68" s="45" t="s">
        <v>245</v>
      </c>
      <c r="H68" s="46">
        <v>45187</v>
      </c>
      <c r="I68" s="46" t="s">
        <v>113</v>
      </c>
      <c r="J68" s="36">
        <v>0</v>
      </c>
      <c r="K68" s="64">
        <v>0</v>
      </c>
      <c r="L68" s="64">
        <v>0</v>
      </c>
      <c r="M68" s="64">
        <v>0.32879999999999998</v>
      </c>
      <c r="N68" s="64">
        <v>0.32879999999999998</v>
      </c>
      <c r="O68" s="63">
        <v>0</v>
      </c>
      <c r="P68" s="63">
        <v>7627000</v>
      </c>
      <c r="Q68" s="29" t="s">
        <v>13</v>
      </c>
      <c r="R68" s="29" t="s">
        <v>163</v>
      </c>
      <c r="S68" s="48" t="s">
        <v>115</v>
      </c>
      <c r="T68" s="29" t="s">
        <v>149</v>
      </c>
    </row>
    <row r="69" spans="1:20" ht="55" customHeight="1" x14ac:dyDescent="0.45">
      <c r="A69" s="18">
        <v>67</v>
      </c>
      <c r="B69" s="29" t="s">
        <v>249</v>
      </c>
      <c r="C69" s="29" t="s">
        <v>254</v>
      </c>
      <c r="D69" s="44">
        <v>49607529</v>
      </c>
      <c r="E69" s="29" t="s">
        <v>109</v>
      </c>
      <c r="F69" s="29" t="s">
        <v>37</v>
      </c>
      <c r="G69" s="45" t="s">
        <v>245</v>
      </c>
      <c r="H69" s="46">
        <v>45194</v>
      </c>
      <c r="I69" s="46" t="s">
        <v>113</v>
      </c>
      <c r="J69" s="36">
        <v>0</v>
      </c>
      <c r="K69" s="64">
        <v>0</v>
      </c>
      <c r="L69" s="64">
        <v>0</v>
      </c>
      <c r="M69" s="64">
        <v>0.32879999999999998</v>
      </c>
      <c r="N69" s="64">
        <v>0.32879999999999998</v>
      </c>
      <c r="O69" s="63">
        <v>0</v>
      </c>
      <c r="P69" s="63">
        <v>7627000</v>
      </c>
      <c r="Q69" s="29" t="s">
        <v>13</v>
      </c>
      <c r="R69" s="29" t="s">
        <v>163</v>
      </c>
      <c r="S69" s="48" t="s">
        <v>115</v>
      </c>
      <c r="T69" s="29" t="s">
        <v>149</v>
      </c>
    </row>
    <row r="70" spans="1:20" ht="55" customHeight="1" x14ac:dyDescent="0.45">
      <c r="A70" s="18">
        <v>68</v>
      </c>
      <c r="B70" s="29" t="s">
        <v>250</v>
      </c>
      <c r="C70" s="29" t="s">
        <v>255</v>
      </c>
      <c r="D70" s="44">
        <v>800166594</v>
      </c>
      <c r="E70" s="29">
        <v>8</v>
      </c>
      <c r="F70" s="29" t="s">
        <v>37</v>
      </c>
      <c r="G70" s="45" t="s">
        <v>245</v>
      </c>
      <c r="H70" s="46">
        <v>45194</v>
      </c>
      <c r="I70" s="46" t="s">
        <v>113</v>
      </c>
      <c r="J70" s="36">
        <v>0</v>
      </c>
      <c r="K70" s="64">
        <v>0</v>
      </c>
      <c r="L70" s="64">
        <v>0</v>
      </c>
      <c r="M70" s="64">
        <v>0.32879999999999998</v>
      </c>
      <c r="N70" s="64">
        <v>0.32879999999999998</v>
      </c>
      <c r="O70" s="63">
        <v>0</v>
      </c>
      <c r="P70" s="63">
        <v>7627000</v>
      </c>
      <c r="Q70" s="29" t="s">
        <v>13</v>
      </c>
      <c r="R70" s="29" t="s">
        <v>163</v>
      </c>
      <c r="S70" s="48" t="s">
        <v>115</v>
      </c>
      <c r="T70" s="29" t="s">
        <v>149</v>
      </c>
    </row>
    <row r="71" spans="1:20" ht="52.5" x14ac:dyDescent="0.45">
      <c r="A71" s="18">
        <v>69</v>
      </c>
      <c r="B71" s="29" t="s">
        <v>251</v>
      </c>
      <c r="C71" s="29" t="s">
        <v>256</v>
      </c>
      <c r="D71" s="44">
        <v>901006430</v>
      </c>
      <c r="E71" s="29">
        <v>1</v>
      </c>
      <c r="F71" s="29" t="s">
        <v>16</v>
      </c>
      <c r="G71" s="45" t="s">
        <v>278</v>
      </c>
      <c r="H71" s="46">
        <v>45197</v>
      </c>
      <c r="I71" s="46">
        <v>45563</v>
      </c>
      <c r="J71" s="36">
        <v>16383300</v>
      </c>
      <c r="K71" s="16">
        <v>1</v>
      </c>
      <c r="L71" s="16">
        <v>1</v>
      </c>
      <c r="M71" s="16">
        <v>0.66</v>
      </c>
      <c r="N71" s="16">
        <v>0.66</v>
      </c>
      <c r="O71" s="13" t="s">
        <v>530</v>
      </c>
      <c r="P71" s="13" t="s">
        <v>531</v>
      </c>
      <c r="Q71" s="29" t="s">
        <v>13</v>
      </c>
      <c r="R71" s="29" t="s">
        <v>146</v>
      </c>
      <c r="S71" s="48" t="s">
        <v>307</v>
      </c>
      <c r="T71" s="29" t="s">
        <v>308</v>
      </c>
    </row>
    <row r="72" spans="1:20" ht="70" x14ac:dyDescent="0.45">
      <c r="A72" s="18">
        <v>70</v>
      </c>
      <c r="B72" s="29" t="s">
        <v>258</v>
      </c>
      <c r="C72" s="29" t="s">
        <v>261</v>
      </c>
      <c r="D72" s="44">
        <v>32743556</v>
      </c>
      <c r="E72" s="29" t="s">
        <v>109</v>
      </c>
      <c r="F72" s="29" t="s">
        <v>37</v>
      </c>
      <c r="G72" s="45" t="s">
        <v>223</v>
      </c>
      <c r="H72" s="46">
        <v>45204</v>
      </c>
      <c r="I72" s="46" t="s">
        <v>113</v>
      </c>
      <c r="J72" s="36">
        <v>0</v>
      </c>
      <c r="K72" s="64">
        <v>0</v>
      </c>
      <c r="L72" s="64">
        <v>0</v>
      </c>
      <c r="M72" s="64">
        <v>0.32879999999999998</v>
      </c>
      <c r="N72" s="64">
        <v>0.32879999999999998</v>
      </c>
      <c r="O72" s="63">
        <v>0</v>
      </c>
      <c r="P72" s="63">
        <v>7627000</v>
      </c>
      <c r="Q72" s="29" t="s">
        <v>13</v>
      </c>
      <c r="R72" s="29" t="s">
        <v>163</v>
      </c>
      <c r="S72" s="48" t="s">
        <v>115</v>
      </c>
      <c r="T72" s="29" t="s">
        <v>149</v>
      </c>
    </row>
    <row r="73" spans="1:20" ht="70" x14ac:dyDescent="0.45">
      <c r="A73" s="18">
        <v>71</v>
      </c>
      <c r="B73" s="29" t="s">
        <v>259</v>
      </c>
      <c r="C73" s="29" t="s">
        <v>262</v>
      </c>
      <c r="D73" s="44">
        <v>3414969</v>
      </c>
      <c r="E73" s="29" t="s">
        <v>109</v>
      </c>
      <c r="F73" s="29" t="s">
        <v>37</v>
      </c>
      <c r="G73" s="45" t="s">
        <v>223</v>
      </c>
      <c r="H73" s="46">
        <v>45208</v>
      </c>
      <c r="I73" s="46" t="s">
        <v>113</v>
      </c>
      <c r="J73" s="36">
        <v>0</v>
      </c>
      <c r="K73" s="64">
        <v>0</v>
      </c>
      <c r="L73" s="64">
        <v>0</v>
      </c>
      <c r="M73" s="64">
        <v>0.32879999999999998</v>
      </c>
      <c r="N73" s="64">
        <v>0.32879999999999998</v>
      </c>
      <c r="O73" s="63">
        <v>0</v>
      </c>
      <c r="P73" s="63">
        <v>7627000</v>
      </c>
      <c r="Q73" s="29" t="s">
        <v>13</v>
      </c>
      <c r="R73" s="29" t="s">
        <v>163</v>
      </c>
      <c r="S73" s="48" t="s">
        <v>115</v>
      </c>
      <c r="T73" s="29" t="s">
        <v>149</v>
      </c>
    </row>
    <row r="74" spans="1:20" ht="175" x14ac:dyDescent="0.45">
      <c r="A74" s="18">
        <v>72</v>
      </c>
      <c r="B74" s="29" t="s">
        <v>264</v>
      </c>
      <c r="C74" s="29" t="s">
        <v>272</v>
      </c>
      <c r="D74" s="44">
        <v>73165686</v>
      </c>
      <c r="E74" s="29" t="s">
        <v>109</v>
      </c>
      <c r="F74" s="29" t="s">
        <v>16</v>
      </c>
      <c r="G74" s="45" t="s">
        <v>271</v>
      </c>
      <c r="H74" s="46">
        <v>45225</v>
      </c>
      <c r="I74" s="46" t="s">
        <v>113</v>
      </c>
      <c r="J74" s="36">
        <v>0</v>
      </c>
      <c r="K74" s="64">
        <v>0</v>
      </c>
      <c r="L74" s="64">
        <v>0</v>
      </c>
      <c r="M74" s="64">
        <v>0.32879999999999998</v>
      </c>
      <c r="N74" s="64">
        <v>0.32879999999999998</v>
      </c>
      <c r="O74" s="63">
        <v>0</v>
      </c>
      <c r="P74" s="63">
        <v>7627000</v>
      </c>
      <c r="Q74" s="29" t="s">
        <v>13</v>
      </c>
      <c r="R74" s="29" t="s">
        <v>163</v>
      </c>
      <c r="S74" s="48" t="s">
        <v>115</v>
      </c>
      <c r="T74" s="29" t="s">
        <v>149</v>
      </c>
    </row>
    <row r="75" spans="1:20" ht="52.5" x14ac:dyDescent="0.45">
      <c r="A75" s="18">
        <v>73</v>
      </c>
      <c r="B75" s="29" t="s">
        <v>265</v>
      </c>
      <c r="C75" s="29" t="s">
        <v>279</v>
      </c>
      <c r="D75" s="44">
        <v>900453988</v>
      </c>
      <c r="E75" s="29">
        <v>1</v>
      </c>
      <c r="F75" s="29" t="s">
        <v>16</v>
      </c>
      <c r="G75" s="45" t="s">
        <v>280</v>
      </c>
      <c r="H75" s="46">
        <v>45231</v>
      </c>
      <c r="I75" s="46">
        <v>45597</v>
      </c>
      <c r="J75" s="36">
        <v>715024196</v>
      </c>
      <c r="K75" s="16">
        <v>0.38228229296570682</v>
      </c>
      <c r="L75" s="16">
        <v>0.38228229296570682</v>
      </c>
      <c r="M75" s="16">
        <v>0.58333333333333326</v>
      </c>
      <c r="N75" s="16">
        <v>0.58333333333333326</v>
      </c>
      <c r="O75" s="13">
        <v>273341089.17284095</v>
      </c>
      <c r="P75" s="13">
        <v>441683106.82715905</v>
      </c>
      <c r="Q75" s="29" t="s">
        <v>13</v>
      </c>
      <c r="R75" s="48" t="s">
        <v>44</v>
      </c>
      <c r="S75" s="29" t="s">
        <v>457</v>
      </c>
      <c r="T75" s="29" t="s">
        <v>17</v>
      </c>
    </row>
    <row r="76" spans="1:20" ht="70" x14ac:dyDescent="0.45">
      <c r="A76" s="18">
        <v>74</v>
      </c>
      <c r="B76" s="29" t="s">
        <v>266</v>
      </c>
      <c r="C76" s="29" t="s">
        <v>273</v>
      </c>
      <c r="D76" s="44">
        <v>45541044</v>
      </c>
      <c r="E76" s="29" t="s">
        <v>109</v>
      </c>
      <c r="F76" s="29" t="s">
        <v>37</v>
      </c>
      <c r="G76" s="45" t="s">
        <v>223</v>
      </c>
      <c r="H76" s="46" t="s">
        <v>113</v>
      </c>
      <c r="I76" s="46" t="s">
        <v>113</v>
      </c>
      <c r="J76" s="36">
        <v>0</v>
      </c>
      <c r="K76" s="64">
        <v>0</v>
      </c>
      <c r="L76" s="64">
        <v>0</v>
      </c>
      <c r="M76" s="64">
        <v>0.32879999999999998</v>
      </c>
      <c r="N76" s="64">
        <v>0.32879999999999998</v>
      </c>
      <c r="O76" s="63">
        <v>0</v>
      </c>
      <c r="P76" s="63">
        <v>7627000</v>
      </c>
      <c r="Q76" s="29" t="s">
        <v>13</v>
      </c>
      <c r="R76" s="29" t="s">
        <v>163</v>
      </c>
      <c r="S76" s="48" t="s">
        <v>115</v>
      </c>
      <c r="T76" s="29" t="s">
        <v>149</v>
      </c>
    </row>
    <row r="77" spans="1:20" ht="70" x14ac:dyDescent="0.45">
      <c r="A77" s="18">
        <v>75</v>
      </c>
      <c r="B77" s="29" t="s">
        <v>267</v>
      </c>
      <c r="C77" s="29" t="s">
        <v>274</v>
      </c>
      <c r="D77" s="44">
        <v>112814777</v>
      </c>
      <c r="E77" s="29" t="s">
        <v>109</v>
      </c>
      <c r="F77" s="29" t="s">
        <v>37</v>
      </c>
      <c r="G77" s="45" t="s">
        <v>223</v>
      </c>
      <c r="H77" s="46" t="s">
        <v>113</v>
      </c>
      <c r="I77" s="46" t="s">
        <v>113</v>
      </c>
      <c r="J77" s="36">
        <v>0</v>
      </c>
      <c r="K77" s="64">
        <v>0</v>
      </c>
      <c r="L77" s="64">
        <v>0</v>
      </c>
      <c r="M77" s="64">
        <v>0.32879999999999998</v>
      </c>
      <c r="N77" s="64">
        <v>0.32879999999999998</v>
      </c>
      <c r="O77" s="63">
        <v>0</v>
      </c>
      <c r="P77" s="63">
        <v>7627000</v>
      </c>
      <c r="Q77" s="29" t="s">
        <v>13</v>
      </c>
      <c r="R77" s="29" t="s">
        <v>163</v>
      </c>
      <c r="S77" s="48" t="s">
        <v>115</v>
      </c>
      <c r="T77" s="29" t="s">
        <v>149</v>
      </c>
    </row>
    <row r="78" spans="1:20" ht="61.5" customHeight="1" x14ac:dyDescent="0.45">
      <c r="A78" s="18">
        <v>76</v>
      </c>
      <c r="B78" s="29" t="s">
        <v>268</v>
      </c>
      <c r="C78" s="29" t="s">
        <v>275</v>
      </c>
      <c r="D78" s="44">
        <v>900031953</v>
      </c>
      <c r="E78" s="29">
        <v>1</v>
      </c>
      <c r="F78" s="29" t="s">
        <v>16</v>
      </c>
      <c r="G78" s="45" t="s">
        <v>276</v>
      </c>
      <c r="H78" s="46">
        <v>45233</v>
      </c>
      <c r="I78" s="46">
        <v>45599</v>
      </c>
      <c r="J78" s="36">
        <f>86800000*0.19+86800000</f>
        <v>103292000</v>
      </c>
      <c r="K78" s="62">
        <v>1</v>
      </c>
      <c r="L78" s="62">
        <v>1</v>
      </c>
      <c r="M78" s="62">
        <v>0.57377049180327866</v>
      </c>
      <c r="N78" s="62">
        <v>0.57377049180327866</v>
      </c>
      <c r="O78" s="63">
        <v>102570000</v>
      </c>
      <c r="P78" s="63">
        <v>0</v>
      </c>
      <c r="Q78" s="29" t="s">
        <v>13</v>
      </c>
      <c r="R78" s="29" t="s">
        <v>147</v>
      </c>
      <c r="S78" s="29" t="s">
        <v>148</v>
      </c>
      <c r="T78" s="29" t="s">
        <v>116</v>
      </c>
    </row>
    <row r="79" spans="1:20" ht="70" x14ac:dyDescent="0.45">
      <c r="A79" s="18">
        <v>77</v>
      </c>
      <c r="B79" s="29" t="s">
        <v>263</v>
      </c>
      <c r="C79" s="29" t="s">
        <v>282</v>
      </c>
      <c r="D79" s="44">
        <v>901157921</v>
      </c>
      <c r="E79" s="29">
        <v>1</v>
      </c>
      <c r="F79" s="29" t="s">
        <v>16</v>
      </c>
      <c r="G79" s="45" t="s">
        <v>281</v>
      </c>
      <c r="H79" s="46">
        <v>45233</v>
      </c>
      <c r="I79" s="46">
        <v>45599</v>
      </c>
      <c r="J79" s="36">
        <f>94079000*0.19+94079000</f>
        <v>111954010</v>
      </c>
      <c r="K79" s="16">
        <v>1</v>
      </c>
      <c r="L79" s="16">
        <v>1</v>
      </c>
      <c r="M79" s="16">
        <v>0.57377049180327866</v>
      </c>
      <c r="N79" s="16">
        <v>0.57377049180327866</v>
      </c>
      <c r="O79" s="13">
        <v>111954010</v>
      </c>
      <c r="P79" s="13">
        <v>0</v>
      </c>
      <c r="Q79" s="29" t="s">
        <v>13</v>
      </c>
      <c r="R79" s="29" t="s">
        <v>147</v>
      </c>
      <c r="S79" s="29" t="s">
        <v>148</v>
      </c>
      <c r="T79" s="29" t="s">
        <v>116</v>
      </c>
    </row>
    <row r="80" spans="1:20" ht="70" x14ac:dyDescent="0.45">
      <c r="A80" s="18">
        <v>78</v>
      </c>
      <c r="B80" s="29" t="s">
        <v>283</v>
      </c>
      <c r="C80" s="29" t="s">
        <v>288</v>
      </c>
      <c r="D80" s="44">
        <v>34678035</v>
      </c>
      <c r="E80" s="29" t="s">
        <v>109</v>
      </c>
      <c r="F80" s="29" t="s">
        <v>37</v>
      </c>
      <c r="G80" s="45" t="s">
        <v>223</v>
      </c>
      <c r="H80" s="46">
        <v>45232</v>
      </c>
      <c r="I80" s="46" t="s">
        <v>113</v>
      </c>
      <c r="J80" s="36">
        <v>0</v>
      </c>
      <c r="K80" s="64">
        <v>0</v>
      </c>
      <c r="L80" s="64">
        <v>0</v>
      </c>
      <c r="M80" s="64">
        <v>0.32879999999999998</v>
      </c>
      <c r="N80" s="64">
        <v>0.32879999999999998</v>
      </c>
      <c r="O80" s="63">
        <v>0</v>
      </c>
      <c r="P80" s="63">
        <v>7627000</v>
      </c>
      <c r="Q80" s="29" t="s">
        <v>13</v>
      </c>
      <c r="R80" s="29" t="s">
        <v>163</v>
      </c>
      <c r="S80" s="48" t="s">
        <v>115</v>
      </c>
      <c r="T80" s="29" t="s">
        <v>149</v>
      </c>
    </row>
    <row r="81" spans="1:20" ht="35" x14ac:dyDescent="0.45">
      <c r="A81" s="18">
        <v>79</v>
      </c>
      <c r="B81" s="29" t="s">
        <v>284</v>
      </c>
      <c r="C81" s="29" t="s">
        <v>289</v>
      </c>
      <c r="D81" s="44">
        <v>830092706</v>
      </c>
      <c r="E81" s="29">
        <v>6</v>
      </c>
      <c r="F81" s="29" t="s">
        <v>16</v>
      </c>
      <c r="G81" s="45" t="s">
        <v>291</v>
      </c>
      <c r="H81" s="47">
        <v>45261</v>
      </c>
      <c r="I81" s="46">
        <v>45657</v>
      </c>
      <c r="J81" s="36">
        <v>2638462843</v>
      </c>
      <c r="K81" s="16">
        <v>38.461538461538453</v>
      </c>
      <c r="L81" s="16">
        <v>0.62619999999999998</v>
      </c>
      <c r="M81" s="16">
        <v>0.3846</v>
      </c>
      <c r="N81" s="16">
        <v>0.3846</v>
      </c>
      <c r="O81" s="13">
        <v>1652250607</v>
      </c>
      <c r="P81" s="13">
        <v>986212236</v>
      </c>
      <c r="Q81" s="29" t="s">
        <v>13</v>
      </c>
      <c r="R81" s="29" t="s">
        <v>114</v>
      </c>
      <c r="S81" s="48" t="s">
        <v>246</v>
      </c>
      <c r="T81" s="29" t="s">
        <v>303</v>
      </c>
    </row>
    <row r="82" spans="1:20" ht="54" customHeight="1" x14ac:dyDescent="0.45">
      <c r="A82" s="18">
        <v>80</v>
      </c>
      <c r="B82" s="29" t="s">
        <v>285</v>
      </c>
      <c r="C82" s="29" t="s">
        <v>290</v>
      </c>
      <c r="D82" s="44">
        <v>80164698</v>
      </c>
      <c r="E82" s="29" t="s">
        <v>109</v>
      </c>
      <c r="F82" s="29" t="s">
        <v>59</v>
      </c>
      <c r="G82" s="45" t="s">
        <v>292</v>
      </c>
      <c r="H82" s="46">
        <v>45267</v>
      </c>
      <c r="I82" s="46">
        <v>45695</v>
      </c>
      <c r="J82" s="36">
        <v>50000000</v>
      </c>
      <c r="K82" s="16">
        <v>0.33956414000000001</v>
      </c>
      <c r="L82" s="16">
        <v>0.33956414000000001</v>
      </c>
      <c r="M82" s="16">
        <v>0.41428571428571431</v>
      </c>
      <c r="N82" s="16">
        <v>0.41428571428571431</v>
      </c>
      <c r="O82" s="13">
        <v>16978207</v>
      </c>
      <c r="P82" s="13">
        <v>33021793</v>
      </c>
      <c r="Q82" s="29" t="s">
        <v>13</v>
      </c>
      <c r="R82" s="48" t="s">
        <v>44</v>
      </c>
      <c r="S82" s="29" t="s">
        <v>457</v>
      </c>
      <c r="T82" s="29" t="s">
        <v>17</v>
      </c>
    </row>
    <row r="83" spans="1:20" ht="70" x14ac:dyDescent="0.45">
      <c r="A83" s="18">
        <v>81</v>
      </c>
      <c r="B83" s="29" t="s">
        <v>286</v>
      </c>
      <c r="C83" s="29" t="s">
        <v>56</v>
      </c>
      <c r="D83" s="44">
        <v>830017209</v>
      </c>
      <c r="E83" s="29">
        <v>8</v>
      </c>
      <c r="F83" s="29" t="s">
        <v>16</v>
      </c>
      <c r="G83" s="45" t="s">
        <v>293</v>
      </c>
      <c r="H83" s="47">
        <v>45267</v>
      </c>
      <c r="I83" s="46">
        <v>45633</v>
      </c>
      <c r="J83" s="36">
        <v>225456930</v>
      </c>
      <c r="K83" s="16">
        <v>0.4</v>
      </c>
      <c r="L83" s="16">
        <v>0.4</v>
      </c>
      <c r="M83" s="16">
        <v>0.48087431693989069</v>
      </c>
      <c r="N83" s="16">
        <v>0.48087431693989069</v>
      </c>
      <c r="O83" s="13">
        <v>90182772</v>
      </c>
      <c r="P83" s="13">
        <v>135274158</v>
      </c>
      <c r="Q83" s="29" t="s">
        <v>13</v>
      </c>
      <c r="R83" s="29" t="s">
        <v>147</v>
      </c>
      <c r="S83" s="29" t="s">
        <v>148</v>
      </c>
      <c r="T83" s="29" t="s">
        <v>116</v>
      </c>
    </row>
    <row r="84" spans="1:20" ht="66" customHeight="1" x14ac:dyDescent="0.45">
      <c r="A84" s="18">
        <v>82</v>
      </c>
      <c r="B84" s="29" t="s">
        <v>287</v>
      </c>
      <c r="C84" s="29" t="s">
        <v>282</v>
      </c>
      <c r="D84" s="44">
        <v>901157921</v>
      </c>
      <c r="E84" s="29">
        <v>1</v>
      </c>
      <c r="F84" s="29" t="s">
        <v>16</v>
      </c>
      <c r="G84" s="45" t="s">
        <v>294</v>
      </c>
      <c r="H84" s="46">
        <v>45260</v>
      </c>
      <c r="I84" s="46">
        <v>45626</v>
      </c>
      <c r="J84" s="36">
        <v>113445908</v>
      </c>
      <c r="K84" s="16">
        <v>0.68951986351063455</v>
      </c>
      <c r="L84" s="16">
        <v>0.68951986351063455</v>
      </c>
      <c r="M84" s="16">
        <v>0.5</v>
      </c>
      <c r="N84" s="16">
        <v>0.5</v>
      </c>
      <c r="O84" s="13">
        <v>78223207</v>
      </c>
      <c r="P84" s="13">
        <v>35222701</v>
      </c>
      <c r="Q84" s="29" t="s">
        <v>13</v>
      </c>
      <c r="R84" s="29" t="s">
        <v>147</v>
      </c>
      <c r="S84" s="29" t="s">
        <v>148</v>
      </c>
      <c r="T84" s="29" t="s">
        <v>116</v>
      </c>
    </row>
    <row r="85" spans="1:20" ht="56.5" customHeight="1" x14ac:dyDescent="0.45">
      <c r="A85" s="18">
        <v>83</v>
      </c>
      <c r="B85" s="29" t="s">
        <v>527</v>
      </c>
      <c r="C85" s="29" t="s">
        <v>528</v>
      </c>
      <c r="D85" s="44">
        <v>830123947</v>
      </c>
      <c r="E85" s="29">
        <v>9</v>
      </c>
      <c r="F85" s="29" t="s">
        <v>16</v>
      </c>
      <c r="G85" s="45" t="s">
        <v>529</v>
      </c>
      <c r="H85" s="70">
        <v>45271</v>
      </c>
      <c r="I85" s="46">
        <v>45504</v>
      </c>
      <c r="J85" s="36">
        <v>1435948860</v>
      </c>
      <c r="K85" s="16">
        <v>0.9</v>
      </c>
      <c r="L85" s="16">
        <v>0.75</v>
      </c>
      <c r="M85" s="16">
        <v>0.9</v>
      </c>
      <c r="N85" s="16">
        <v>0.75</v>
      </c>
      <c r="O85" s="13">
        <v>1076961345</v>
      </c>
      <c r="P85" s="63">
        <v>358987515</v>
      </c>
      <c r="Q85" s="29" t="s">
        <v>13</v>
      </c>
      <c r="R85" s="29" t="s">
        <v>295</v>
      </c>
      <c r="S85" s="29" t="s">
        <v>295</v>
      </c>
      <c r="T85" s="29" t="s">
        <v>350</v>
      </c>
    </row>
    <row r="86" spans="1:20" ht="35" x14ac:dyDescent="0.45">
      <c r="A86" s="18">
        <v>84</v>
      </c>
      <c r="B86" s="29" t="s">
        <v>327</v>
      </c>
      <c r="C86" s="29" t="s">
        <v>298</v>
      </c>
      <c r="D86" s="44">
        <v>1020729617</v>
      </c>
      <c r="E86" s="29" t="s">
        <v>109</v>
      </c>
      <c r="F86" s="29" t="s">
        <v>16</v>
      </c>
      <c r="G86" s="45" t="s">
        <v>299</v>
      </c>
      <c r="H86" s="46">
        <v>45275</v>
      </c>
      <c r="I86" s="46">
        <v>45427</v>
      </c>
      <c r="J86" s="36">
        <v>60370200</v>
      </c>
      <c r="K86" s="16">
        <v>1</v>
      </c>
      <c r="L86" s="16" t="s">
        <v>534</v>
      </c>
      <c r="M86" s="16">
        <v>1</v>
      </c>
      <c r="N86" s="16">
        <v>1</v>
      </c>
      <c r="O86" s="13" t="s">
        <v>535</v>
      </c>
      <c r="P86" s="13" t="s">
        <v>536</v>
      </c>
      <c r="Q86" s="29" t="s">
        <v>13</v>
      </c>
      <c r="R86" s="29" t="s">
        <v>114</v>
      </c>
      <c r="S86" s="48" t="s">
        <v>246</v>
      </c>
      <c r="T86" s="29" t="s">
        <v>303</v>
      </c>
    </row>
    <row r="87" spans="1:20" ht="35" x14ac:dyDescent="0.45">
      <c r="A87" s="18">
        <v>85</v>
      </c>
      <c r="B87" s="29" t="s">
        <v>313</v>
      </c>
      <c r="C87" s="29" t="s">
        <v>328</v>
      </c>
      <c r="D87" s="44">
        <v>1014241364</v>
      </c>
      <c r="E87" s="29" t="s">
        <v>109</v>
      </c>
      <c r="F87" s="29" t="s">
        <v>37</v>
      </c>
      <c r="G87" s="45" t="s">
        <v>338</v>
      </c>
      <c r="H87" s="47">
        <v>45306</v>
      </c>
      <c r="I87" s="47">
        <v>45488</v>
      </c>
      <c r="J87" s="36">
        <v>36000000</v>
      </c>
      <c r="K87" s="16">
        <v>0.67</v>
      </c>
      <c r="L87" s="16" t="s">
        <v>537</v>
      </c>
      <c r="M87" s="16">
        <v>0.75</v>
      </c>
      <c r="N87" s="16">
        <v>0.75</v>
      </c>
      <c r="O87" s="13" t="s">
        <v>538</v>
      </c>
      <c r="P87" s="13" t="s">
        <v>539</v>
      </c>
      <c r="Q87" s="29" t="s">
        <v>13</v>
      </c>
      <c r="R87" s="29" t="s">
        <v>114</v>
      </c>
      <c r="S87" s="48" t="s">
        <v>246</v>
      </c>
      <c r="T87" s="29" t="s">
        <v>303</v>
      </c>
    </row>
    <row r="88" spans="1:20" ht="35" x14ac:dyDescent="0.45">
      <c r="A88" s="18">
        <v>86</v>
      </c>
      <c r="B88" s="29" t="s">
        <v>314</v>
      </c>
      <c r="C88" s="29" t="s">
        <v>329</v>
      </c>
      <c r="D88" s="44">
        <v>1056028419</v>
      </c>
      <c r="E88" s="29" t="s">
        <v>109</v>
      </c>
      <c r="F88" s="29" t="s">
        <v>37</v>
      </c>
      <c r="G88" s="45" t="s">
        <v>339</v>
      </c>
      <c r="H88" s="47">
        <v>45301</v>
      </c>
      <c r="I88" s="47">
        <v>45418</v>
      </c>
      <c r="J88" s="36">
        <v>36000000</v>
      </c>
      <c r="K88" s="16">
        <v>1</v>
      </c>
      <c r="L88" s="16" t="s">
        <v>540</v>
      </c>
      <c r="M88" s="16">
        <v>1</v>
      </c>
      <c r="N88" s="16">
        <v>1</v>
      </c>
      <c r="O88" s="13" t="s">
        <v>541</v>
      </c>
      <c r="P88" s="13" t="s">
        <v>542</v>
      </c>
      <c r="Q88" s="29" t="s">
        <v>13</v>
      </c>
      <c r="R88" s="29" t="s">
        <v>114</v>
      </c>
      <c r="S88" s="48" t="s">
        <v>246</v>
      </c>
      <c r="T88" s="29" t="s">
        <v>303</v>
      </c>
    </row>
    <row r="89" spans="1:20" ht="52.5" x14ac:dyDescent="0.45">
      <c r="A89" s="18">
        <v>87</v>
      </c>
      <c r="B89" s="29" t="s">
        <v>315</v>
      </c>
      <c r="C89" s="29" t="s">
        <v>330</v>
      </c>
      <c r="D89" s="44">
        <v>79955230</v>
      </c>
      <c r="E89" s="29" t="s">
        <v>109</v>
      </c>
      <c r="F89" s="29" t="s">
        <v>16</v>
      </c>
      <c r="G89" s="45" t="s">
        <v>340</v>
      </c>
      <c r="H89" s="47">
        <v>45306</v>
      </c>
      <c r="I89" s="47">
        <v>45488</v>
      </c>
      <c r="J89" s="36">
        <v>36000000</v>
      </c>
      <c r="K89" s="16">
        <v>0.67</v>
      </c>
      <c r="L89" s="16" t="s">
        <v>537</v>
      </c>
      <c r="M89" s="16">
        <v>0.75</v>
      </c>
      <c r="N89" s="16">
        <v>0.75</v>
      </c>
      <c r="O89" s="13" t="s">
        <v>538</v>
      </c>
      <c r="P89" s="13" t="s">
        <v>539</v>
      </c>
      <c r="Q89" s="29" t="s">
        <v>13</v>
      </c>
      <c r="R89" s="29" t="s">
        <v>114</v>
      </c>
      <c r="S89" s="48" t="s">
        <v>246</v>
      </c>
      <c r="T89" s="29" t="s">
        <v>303</v>
      </c>
    </row>
    <row r="90" spans="1:20" ht="35" x14ac:dyDescent="0.45">
      <c r="A90" s="18">
        <v>88</v>
      </c>
      <c r="B90" s="29" t="s">
        <v>316</v>
      </c>
      <c r="C90" s="29" t="s">
        <v>331</v>
      </c>
      <c r="D90" s="44">
        <v>79588586</v>
      </c>
      <c r="E90" s="29" t="s">
        <v>109</v>
      </c>
      <c r="F90" s="29" t="s">
        <v>37</v>
      </c>
      <c r="G90" s="45" t="s">
        <v>338</v>
      </c>
      <c r="H90" s="47">
        <v>45310</v>
      </c>
      <c r="I90" s="47">
        <v>45427</v>
      </c>
      <c r="J90" s="36">
        <v>45850000</v>
      </c>
      <c r="K90" s="16">
        <v>1</v>
      </c>
      <c r="L90" s="16" t="s">
        <v>543</v>
      </c>
      <c r="M90" s="16">
        <v>1</v>
      </c>
      <c r="N90" s="16">
        <v>1</v>
      </c>
      <c r="O90" s="13" t="s">
        <v>544</v>
      </c>
      <c r="P90" s="13" t="s">
        <v>545</v>
      </c>
      <c r="Q90" s="29" t="s">
        <v>13</v>
      </c>
      <c r="R90" s="29" t="s">
        <v>114</v>
      </c>
      <c r="S90" s="48" t="s">
        <v>246</v>
      </c>
      <c r="T90" s="29" t="s">
        <v>303</v>
      </c>
    </row>
    <row r="91" spans="1:20" ht="52.5" x14ac:dyDescent="0.45">
      <c r="A91" s="18">
        <v>89</v>
      </c>
      <c r="B91" s="29" t="s">
        <v>317</v>
      </c>
      <c r="C91" s="29" t="s">
        <v>81</v>
      </c>
      <c r="D91" s="44">
        <v>900428186</v>
      </c>
      <c r="E91" s="29">
        <v>4</v>
      </c>
      <c r="F91" s="29" t="s">
        <v>16</v>
      </c>
      <c r="G91" s="45" t="s">
        <v>341</v>
      </c>
      <c r="H91" s="47">
        <v>45320</v>
      </c>
      <c r="I91" s="47">
        <v>45686</v>
      </c>
      <c r="J91" s="36">
        <v>15708539</v>
      </c>
      <c r="K91" s="16">
        <v>0.28239999999999998</v>
      </c>
      <c r="L91" s="16">
        <v>0.28239999999999998</v>
      </c>
      <c r="M91" s="16">
        <v>0.33610000000000001</v>
      </c>
      <c r="N91" s="16">
        <v>0.33610000000000001</v>
      </c>
      <c r="O91" s="13">
        <v>4435898.74</v>
      </c>
      <c r="P91" s="13">
        <v>11272640.26</v>
      </c>
      <c r="Q91" s="29" t="s">
        <v>13</v>
      </c>
      <c r="R91" s="48" t="s">
        <v>44</v>
      </c>
      <c r="S91" s="29" t="s">
        <v>457</v>
      </c>
      <c r="T91" s="29" t="s">
        <v>17</v>
      </c>
    </row>
    <row r="92" spans="1:20" ht="102" customHeight="1" x14ac:dyDescent="0.45">
      <c r="A92" s="18">
        <v>90</v>
      </c>
      <c r="B92" s="29" t="s">
        <v>318</v>
      </c>
      <c r="C92" s="29" t="s">
        <v>176</v>
      </c>
      <c r="D92" s="44">
        <v>5828744</v>
      </c>
      <c r="E92" s="29" t="s">
        <v>109</v>
      </c>
      <c r="F92" s="29" t="s">
        <v>37</v>
      </c>
      <c r="G92" s="45" t="s">
        <v>342</v>
      </c>
      <c r="H92" s="47">
        <v>45320</v>
      </c>
      <c r="I92" s="47">
        <v>45472</v>
      </c>
      <c r="J92" s="36">
        <v>56810000</v>
      </c>
      <c r="K92" s="16">
        <v>0.04</v>
      </c>
      <c r="L92" s="16">
        <v>0.04</v>
      </c>
      <c r="M92" s="16">
        <v>0.80921052631578949</v>
      </c>
      <c r="N92" s="16">
        <v>0.80921052631578949</v>
      </c>
      <c r="O92" s="13">
        <v>2272400</v>
      </c>
      <c r="P92" s="13">
        <v>54537600</v>
      </c>
      <c r="Q92" s="29" t="s">
        <v>13</v>
      </c>
      <c r="R92" s="29" t="s">
        <v>346</v>
      </c>
      <c r="S92" s="48" t="s">
        <v>351</v>
      </c>
      <c r="T92" s="29" t="s">
        <v>347</v>
      </c>
    </row>
    <row r="93" spans="1:20" ht="35" x14ac:dyDescent="0.45">
      <c r="A93" s="18">
        <v>91</v>
      </c>
      <c r="B93" s="29" t="s">
        <v>319</v>
      </c>
      <c r="C93" s="29" t="s">
        <v>97</v>
      </c>
      <c r="D93" s="44">
        <v>79685676</v>
      </c>
      <c r="E93" s="29" t="s">
        <v>109</v>
      </c>
      <c r="F93" s="29" t="s">
        <v>37</v>
      </c>
      <c r="G93" s="45" t="s">
        <v>343</v>
      </c>
      <c r="H93" s="47">
        <v>45320</v>
      </c>
      <c r="I93" s="47">
        <v>45472</v>
      </c>
      <c r="J93" s="36">
        <v>10907520</v>
      </c>
      <c r="K93" s="16">
        <v>0.2</v>
      </c>
      <c r="L93" s="16">
        <v>0.2</v>
      </c>
      <c r="M93" s="16">
        <v>0.80921052631578949</v>
      </c>
      <c r="N93" s="16">
        <v>0.80921052631578949</v>
      </c>
      <c r="O93" s="60">
        <v>2181504</v>
      </c>
      <c r="P93" s="60">
        <v>8726016</v>
      </c>
      <c r="Q93" s="29" t="s">
        <v>13</v>
      </c>
      <c r="R93" s="29" t="s">
        <v>147</v>
      </c>
      <c r="S93" s="48" t="s">
        <v>148</v>
      </c>
      <c r="T93" s="29" t="s">
        <v>116</v>
      </c>
    </row>
    <row r="94" spans="1:20" ht="52.5" x14ac:dyDescent="0.45">
      <c r="A94" s="18">
        <v>92</v>
      </c>
      <c r="B94" s="29" t="s">
        <v>320</v>
      </c>
      <c r="C94" s="29" t="s">
        <v>332</v>
      </c>
      <c r="D94" s="44">
        <v>1030650350</v>
      </c>
      <c r="E94" s="29" t="s">
        <v>109</v>
      </c>
      <c r="F94" s="29" t="s">
        <v>37</v>
      </c>
      <c r="G94" s="45" t="s">
        <v>344</v>
      </c>
      <c r="H94" s="47">
        <v>45322</v>
      </c>
      <c r="I94" s="47">
        <v>45504</v>
      </c>
      <c r="J94" s="36">
        <v>36000000</v>
      </c>
      <c r="K94" s="16">
        <v>0.68</v>
      </c>
      <c r="L94" s="16" t="s">
        <v>537</v>
      </c>
      <c r="M94" s="16">
        <v>0.65</v>
      </c>
      <c r="N94" s="16">
        <v>0.65</v>
      </c>
      <c r="O94" s="59" t="s">
        <v>538</v>
      </c>
      <c r="P94" s="59" t="s">
        <v>539</v>
      </c>
      <c r="Q94" s="29" t="s">
        <v>13</v>
      </c>
      <c r="R94" s="29" t="s">
        <v>114</v>
      </c>
      <c r="S94" s="48" t="s">
        <v>246</v>
      </c>
      <c r="T94" s="29" t="s">
        <v>303</v>
      </c>
    </row>
    <row r="95" spans="1:20" ht="52.5" x14ac:dyDescent="0.45">
      <c r="A95" s="18">
        <v>93</v>
      </c>
      <c r="B95" s="29" t="s">
        <v>321</v>
      </c>
      <c r="C95" s="29" t="s">
        <v>333</v>
      </c>
      <c r="D95" s="44">
        <v>1024542872</v>
      </c>
      <c r="E95" s="29" t="s">
        <v>109</v>
      </c>
      <c r="F95" s="29" t="s">
        <v>37</v>
      </c>
      <c r="G95" s="45" t="s">
        <v>344</v>
      </c>
      <c r="H95" s="47">
        <v>45322</v>
      </c>
      <c r="I95" s="47">
        <v>45504</v>
      </c>
      <c r="J95" s="36">
        <v>36000000</v>
      </c>
      <c r="K95" s="16">
        <v>0.68</v>
      </c>
      <c r="L95" s="16" t="s">
        <v>537</v>
      </c>
      <c r="M95" s="16">
        <v>0.65</v>
      </c>
      <c r="N95" s="16">
        <v>0.65</v>
      </c>
      <c r="O95" s="59" t="s">
        <v>538</v>
      </c>
      <c r="P95" s="59" t="s">
        <v>539</v>
      </c>
      <c r="Q95" s="29" t="s">
        <v>13</v>
      </c>
      <c r="R95" s="29" t="s">
        <v>114</v>
      </c>
      <c r="S95" s="48" t="s">
        <v>246</v>
      </c>
      <c r="T95" s="29" t="s">
        <v>303</v>
      </c>
    </row>
    <row r="96" spans="1:20" ht="52.5" x14ac:dyDescent="0.45">
      <c r="A96" s="18">
        <v>94</v>
      </c>
      <c r="B96" s="29" t="s">
        <v>322</v>
      </c>
      <c r="C96" s="29" t="s">
        <v>334</v>
      </c>
      <c r="D96" s="44">
        <v>1031157722</v>
      </c>
      <c r="E96" s="29" t="s">
        <v>109</v>
      </c>
      <c r="F96" s="29" t="s">
        <v>37</v>
      </c>
      <c r="G96" s="45" t="s">
        <v>344</v>
      </c>
      <c r="H96" s="47">
        <v>45322</v>
      </c>
      <c r="I96" s="47">
        <v>45504</v>
      </c>
      <c r="J96" s="36">
        <v>36000000</v>
      </c>
      <c r="K96" s="16">
        <v>0.68</v>
      </c>
      <c r="L96" s="16" t="s">
        <v>537</v>
      </c>
      <c r="M96" s="16">
        <v>0.65</v>
      </c>
      <c r="N96" s="16">
        <v>0.65</v>
      </c>
      <c r="O96" s="59" t="s">
        <v>538</v>
      </c>
      <c r="P96" s="59" t="s">
        <v>539</v>
      </c>
      <c r="Q96" s="29" t="s">
        <v>13</v>
      </c>
      <c r="R96" s="29" t="s">
        <v>114</v>
      </c>
      <c r="S96" s="48" t="s">
        <v>246</v>
      </c>
      <c r="T96" s="29" t="s">
        <v>303</v>
      </c>
    </row>
    <row r="97" spans="1:20" ht="52.5" x14ac:dyDescent="0.45">
      <c r="A97" s="18">
        <v>95</v>
      </c>
      <c r="B97" s="29" t="s">
        <v>323</v>
      </c>
      <c r="C97" s="29" t="s">
        <v>335</v>
      </c>
      <c r="D97" s="44">
        <v>1110556014</v>
      </c>
      <c r="E97" s="29" t="s">
        <v>109</v>
      </c>
      <c r="F97" s="29" t="s">
        <v>37</v>
      </c>
      <c r="G97" s="45" t="s">
        <v>344</v>
      </c>
      <c r="H97" s="47">
        <v>45322</v>
      </c>
      <c r="I97" s="47">
        <v>45418</v>
      </c>
      <c r="J97" s="36">
        <v>36000000</v>
      </c>
      <c r="K97" s="16">
        <v>1</v>
      </c>
      <c r="L97" s="16" t="s">
        <v>546</v>
      </c>
      <c r="M97" s="16">
        <v>1</v>
      </c>
      <c r="N97" s="16">
        <v>1</v>
      </c>
      <c r="O97" s="59" t="s">
        <v>547</v>
      </c>
      <c r="P97" s="59" t="s">
        <v>548</v>
      </c>
      <c r="Q97" s="29" t="s">
        <v>13</v>
      </c>
      <c r="R97" s="29" t="s">
        <v>114</v>
      </c>
      <c r="S97" s="48" t="s">
        <v>246</v>
      </c>
      <c r="T97" s="29" t="s">
        <v>303</v>
      </c>
    </row>
    <row r="98" spans="1:20" ht="52.5" x14ac:dyDescent="0.45">
      <c r="A98" s="18">
        <v>96</v>
      </c>
      <c r="B98" s="29" t="s">
        <v>324</v>
      </c>
      <c r="C98" s="29" t="s">
        <v>336</v>
      </c>
      <c r="D98" s="44">
        <v>1018460888</v>
      </c>
      <c r="E98" s="29" t="s">
        <v>109</v>
      </c>
      <c r="F98" s="29" t="s">
        <v>37</v>
      </c>
      <c r="G98" s="45" t="s">
        <v>344</v>
      </c>
      <c r="H98" s="47">
        <v>45327</v>
      </c>
      <c r="I98" s="47">
        <v>45509</v>
      </c>
      <c r="J98" s="36">
        <v>36000000</v>
      </c>
      <c r="K98" s="16">
        <v>0.68</v>
      </c>
      <c r="L98" s="16" t="s">
        <v>537</v>
      </c>
      <c r="M98" s="16">
        <v>0.65</v>
      </c>
      <c r="N98" s="16">
        <v>0.65</v>
      </c>
      <c r="O98" s="63" t="s">
        <v>538</v>
      </c>
      <c r="P98" s="13" t="s">
        <v>539</v>
      </c>
      <c r="Q98" s="29" t="s">
        <v>13</v>
      </c>
      <c r="R98" s="29" t="s">
        <v>114</v>
      </c>
      <c r="S98" s="48" t="s">
        <v>246</v>
      </c>
      <c r="T98" s="29" t="s">
        <v>303</v>
      </c>
    </row>
    <row r="99" spans="1:20" ht="52.5" x14ac:dyDescent="0.45">
      <c r="A99" s="18">
        <v>97</v>
      </c>
      <c r="B99" s="29" t="s">
        <v>325</v>
      </c>
      <c r="C99" s="29" t="s">
        <v>337</v>
      </c>
      <c r="D99" s="44">
        <v>1026577311</v>
      </c>
      <c r="E99" s="29" t="s">
        <v>109</v>
      </c>
      <c r="F99" s="29" t="s">
        <v>37</v>
      </c>
      <c r="G99" s="45" t="s">
        <v>344</v>
      </c>
      <c r="H99" s="47">
        <v>45323</v>
      </c>
      <c r="I99" s="47">
        <v>45505</v>
      </c>
      <c r="J99" s="36">
        <v>36000000</v>
      </c>
      <c r="K99" s="16">
        <v>0.68</v>
      </c>
      <c r="L99" s="16" t="s">
        <v>537</v>
      </c>
      <c r="M99" s="16">
        <v>0.65</v>
      </c>
      <c r="N99" s="16">
        <v>0.65</v>
      </c>
      <c r="O99" s="63" t="s">
        <v>538</v>
      </c>
      <c r="P99" s="13" t="s">
        <v>539</v>
      </c>
      <c r="Q99" s="29" t="s">
        <v>13</v>
      </c>
      <c r="R99" s="29" t="s">
        <v>114</v>
      </c>
      <c r="S99" s="48" t="s">
        <v>246</v>
      </c>
      <c r="T99" s="29" t="s">
        <v>303</v>
      </c>
    </row>
    <row r="100" spans="1:20" ht="51.65" customHeight="1" x14ac:dyDescent="0.45">
      <c r="A100" s="18">
        <v>98</v>
      </c>
      <c r="B100" s="29" t="s">
        <v>326</v>
      </c>
      <c r="C100" s="29" t="s">
        <v>98</v>
      </c>
      <c r="D100" s="44">
        <v>860001778</v>
      </c>
      <c r="E100" s="29">
        <v>6</v>
      </c>
      <c r="F100" s="29" t="s">
        <v>16</v>
      </c>
      <c r="G100" s="45" t="s">
        <v>345</v>
      </c>
      <c r="H100" s="47">
        <v>45336</v>
      </c>
      <c r="I100" s="47">
        <v>45688</v>
      </c>
      <c r="J100" s="36">
        <v>18999830</v>
      </c>
      <c r="K100" s="16">
        <v>7.8899999999999998E-2</v>
      </c>
      <c r="L100" s="16">
        <v>7.8899999999999998E-2</v>
      </c>
      <c r="M100" s="16">
        <v>0.2944</v>
      </c>
      <c r="N100" s="16">
        <v>0.2944</v>
      </c>
      <c r="O100" s="63">
        <v>1499400</v>
      </c>
      <c r="P100" s="13">
        <v>17500430</v>
      </c>
      <c r="Q100" s="29" t="s">
        <v>13</v>
      </c>
      <c r="R100" s="48" t="s">
        <v>44</v>
      </c>
      <c r="S100" s="29" t="s">
        <v>457</v>
      </c>
      <c r="T100" s="29" t="s">
        <v>17</v>
      </c>
    </row>
    <row r="101" spans="1:20" ht="51.65" customHeight="1" x14ac:dyDescent="0.45">
      <c r="A101" s="18">
        <v>99</v>
      </c>
      <c r="B101" s="29" t="s">
        <v>352</v>
      </c>
      <c r="C101" s="29" t="s">
        <v>356</v>
      </c>
      <c r="D101" s="44">
        <v>901294384</v>
      </c>
      <c r="E101" s="29">
        <v>2</v>
      </c>
      <c r="F101" s="29" t="s">
        <v>37</v>
      </c>
      <c r="G101" s="45" t="s">
        <v>421</v>
      </c>
      <c r="H101" s="47">
        <v>45328</v>
      </c>
      <c r="I101" s="47">
        <v>45657</v>
      </c>
      <c r="J101" s="36">
        <v>330000000</v>
      </c>
      <c r="K101" s="16">
        <v>0.27</v>
      </c>
      <c r="L101" s="16">
        <v>0.27</v>
      </c>
      <c r="M101" s="16">
        <v>0.27</v>
      </c>
      <c r="N101" s="16">
        <v>0.27</v>
      </c>
      <c r="O101" s="63">
        <v>90000000</v>
      </c>
      <c r="P101" s="63">
        <v>240000000</v>
      </c>
      <c r="Q101" s="29" t="s">
        <v>13</v>
      </c>
      <c r="R101" s="29" t="s">
        <v>295</v>
      </c>
      <c r="S101" s="48" t="s">
        <v>361</v>
      </c>
      <c r="T101" s="29" t="s">
        <v>232</v>
      </c>
    </row>
    <row r="102" spans="1:20" ht="51.65" customHeight="1" x14ac:dyDescent="0.45">
      <c r="A102" s="18">
        <v>100</v>
      </c>
      <c r="B102" s="29" t="s">
        <v>353</v>
      </c>
      <c r="C102" s="29" t="s">
        <v>309</v>
      </c>
      <c r="D102" s="44">
        <v>1022380146</v>
      </c>
      <c r="E102" s="29" t="s">
        <v>109</v>
      </c>
      <c r="F102" s="29" t="s">
        <v>37</v>
      </c>
      <c r="G102" s="45" t="s">
        <v>359</v>
      </c>
      <c r="H102" s="47">
        <v>45324</v>
      </c>
      <c r="I102" s="47">
        <v>45657</v>
      </c>
      <c r="J102" s="36">
        <v>78872060</v>
      </c>
      <c r="K102" s="16">
        <v>0.36</v>
      </c>
      <c r="L102" s="16">
        <v>0.27</v>
      </c>
      <c r="M102" s="16">
        <v>0.36</v>
      </c>
      <c r="N102" s="16">
        <v>0.36</v>
      </c>
      <c r="O102" s="63">
        <v>20118091</v>
      </c>
      <c r="P102" s="13">
        <v>58753969</v>
      </c>
      <c r="Q102" s="29" t="s">
        <v>13</v>
      </c>
      <c r="R102" s="29" t="s">
        <v>44</v>
      </c>
      <c r="S102" s="48" t="s">
        <v>362</v>
      </c>
      <c r="T102" s="29" t="s">
        <v>175</v>
      </c>
    </row>
    <row r="103" spans="1:20" ht="51.65" customHeight="1" x14ac:dyDescent="0.45">
      <c r="A103" s="18">
        <v>101</v>
      </c>
      <c r="B103" s="29" t="s">
        <v>354</v>
      </c>
      <c r="C103" s="29" t="s">
        <v>357</v>
      </c>
      <c r="D103" s="44">
        <v>901662403</v>
      </c>
      <c r="E103" s="29">
        <v>3</v>
      </c>
      <c r="F103" s="29" t="s">
        <v>16</v>
      </c>
      <c r="G103" s="45" t="s">
        <v>360</v>
      </c>
      <c r="H103" s="47">
        <v>45330</v>
      </c>
      <c r="I103" s="47">
        <v>45420</v>
      </c>
      <c r="J103" s="36">
        <v>7318500</v>
      </c>
      <c r="K103" s="16">
        <v>0.94310000000000005</v>
      </c>
      <c r="L103" s="16">
        <v>0.94310000000000005</v>
      </c>
      <c r="M103" s="16">
        <v>1</v>
      </c>
      <c r="N103" s="16">
        <v>1</v>
      </c>
      <c r="O103" s="63">
        <v>6902000</v>
      </c>
      <c r="P103" s="13">
        <v>416500</v>
      </c>
      <c r="Q103" s="29" t="s">
        <v>13</v>
      </c>
      <c r="R103" s="48" t="s">
        <v>44</v>
      </c>
      <c r="S103" s="29" t="s">
        <v>457</v>
      </c>
      <c r="T103" s="29" t="s">
        <v>17</v>
      </c>
    </row>
    <row r="104" spans="1:20" ht="51.65" customHeight="1" x14ac:dyDescent="0.45">
      <c r="A104" s="18">
        <v>102</v>
      </c>
      <c r="B104" s="29" t="s">
        <v>355</v>
      </c>
      <c r="C104" s="29" t="s">
        <v>358</v>
      </c>
      <c r="D104" s="44">
        <v>900660025</v>
      </c>
      <c r="E104" s="29">
        <v>1</v>
      </c>
      <c r="F104" s="29" t="s">
        <v>16</v>
      </c>
      <c r="G104" s="45" t="s">
        <v>422</v>
      </c>
      <c r="H104" s="47">
        <v>45366</v>
      </c>
      <c r="I104" s="47">
        <v>45731</v>
      </c>
      <c r="J104" s="36">
        <v>6156042</v>
      </c>
      <c r="K104" s="16">
        <v>0</v>
      </c>
      <c r="L104" s="16">
        <v>0</v>
      </c>
      <c r="M104" s="16">
        <v>0.20830000000000001</v>
      </c>
      <c r="N104" s="16">
        <v>0.20830000000000001</v>
      </c>
      <c r="O104" s="63">
        <v>6156042</v>
      </c>
      <c r="P104" s="13">
        <v>0</v>
      </c>
      <c r="Q104" s="29" t="s">
        <v>13</v>
      </c>
      <c r="R104" s="48" t="s">
        <v>44</v>
      </c>
      <c r="S104" s="29" t="s">
        <v>457</v>
      </c>
      <c r="T104" s="29" t="s">
        <v>17</v>
      </c>
    </row>
    <row r="105" spans="1:20" ht="51.65" customHeight="1" x14ac:dyDescent="0.45">
      <c r="A105" s="18">
        <v>103</v>
      </c>
      <c r="B105" s="29" t="s">
        <v>366</v>
      </c>
      <c r="C105" s="29" t="s">
        <v>364</v>
      </c>
      <c r="D105" s="44">
        <v>52425757</v>
      </c>
      <c r="E105" s="29" t="s">
        <v>109</v>
      </c>
      <c r="F105" s="29" t="s">
        <v>37</v>
      </c>
      <c r="G105" s="45" t="s">
        <v>365</v>
      </c>
      <c r="H105" s="47">
        <v>45348</v>
      </c>
      <c r="I105" s="47">
        <v>45657</v>
      </c>
      <c r="J105" s="36">
        <v>77000000</v>
      </c>
      <c r="K105" s="16">
        <v>1</v>
      </c>
      <c r="L105" s="16">
        <v>0.19</v>
      </c>
      <c r="M105" s="16">
        <v>1</v>
      </c>
      <c r="N105" s="16">
        <v>0.31</v>
      </c>
      <c r="O105" s="63">
        <v>14934000</v>
      </c>
      <c r="P105" s="13">
        <v>62066000</v>
      </c>
      <c r="Q105" s="29" t="s">
        <v>13</v>
      </c>
      <c r="R105" s="29" t="s">
        <v>162</v>
      </c>
      <c r="S105" s="48" t="s">
        <v>162</v>
      </c>
      <c r="T105" s="29" t="s">
        <v>150</v>
      </c>
    </row>
    <row r="106" spans="1:20" ht="51.65" customHeight="1" x14ac:dyDescent="0.45">
      <c r="A106" s="18">
        <v>104</v>
      </c>
      <c r="B106" s="29" t="s">
        <v>367</v>
      </c>
      <c r="C106" s="29" t="s">
        <v>368</v>
      </c>
      <c r="D106" s="44">
        <v>900978546</v>
      </c>
      <c r="E106" s="29">
        <v>1</v>
      </c>
      <c r="F106" s="29" t="s">
        <v>16</v>
      </c>
      <c r="G106" s="45" t="s">
        <v>369</v>
      </c>
      <c r="H106" s="47">
        <v>45352</v>
      </c>
      <c r="I106" s="47">
        <v>45717</v>
      </c>
      <c r="J106" s="36">
        <v>111384000</v>
      </c>
      <c r="K106" s="16">
        <v>0.25</v>
      </c>
      <c r="L106" s="16">
        <v>0.25</v>
      </c>
      <c r="M106" s="16">
        <v>0.25</v>
      </c>
      <c r="N106" s="16">
        <v>0.25</v>
      </c>
      <c r="O106" s="63">
        <v>27846000</v>
      </c>
      <c r="P106" s="13">
        <v>83538000</v>
      </c>
      <c r="Q106" s="29" t="s">
        <v>13</v>
      </c>
      <c r="R106" s="48" t="s">
        <v>44</v>
      </c>
      <c r="S106" s="29" t="s">
        <v>117</v>
      </c>
      <c r="T106" s="29" t="s">
        <v>197</v>
      </c>
    </row>
    <row r="107" spans="1:20" ht="51.65" customHeight="1" x14ac:dyDescent="0.45">
      <c r="A107" s="18">
        <v>105</v>
      </c>
      <c r="B107" s="29" t="s">
        <v>370</v>
      </c>
      <c r="C107" s="29" t="s">
        <v>371</v>
      </c>
      <c r="D107" s="44">
        <v>79904490</v>
      </c>
      <c r="E107" s="29" t="s">
        <v>109</v>
      </c>
      <c r="F107" s="29" t="s">
        <v>37</v>
      </c>
      <c r="G107" s="45" t="s">
        <v>380</v>
      </c>
      <c r="H107" s="47">
        <v>45356</v>
      </c>
      <c r="I107" s="47">
        <v>45473</v>
      </c>
      <c r="J107" s="36">
        <v>37000000</v>
      </c>
      <c r="K107" s="16">
        <v>7.0000000000000007E-2</v>
      </c>
      <c r="L107" s="16">
        <v>7.0270270270270274E-2</v>
      </c>
      <c r="M107" s="16">
        <v>0.74</v>
      </c>
      <c r="N107" s="16">
        <v>0.74</v>
      </c>
      <c r="O107" s="63">
        <v>2600000</v>
      </c>
      <c r="P107" s="57">
        <v>34400000</v>
      </c>
      <c r="Q107" s="29" t="s">
        <v>13</v>
      </c>
      <c r="R107" s="48" t="s">
        <v>295</v>
      </c>
      <c r="S107" s="29" t="s">
        <v>372</v>
      </c>
      <c r="T107" s="29" t="s">
        <v>373</v>
      </c>
    </row>
    <row r="108" spans="1:20" ht="51.65" customHeight="1" x14ac:dyDescent="0.45">
      <c r="A108" s="18">
        <v>106</v>
      </c>
      <c r="B108" s="29" t="s">
        <v>381</v>
      </c>
      <c r="C108" s="29" t="s">
        <v>397</v>
      </c>
      <c r="D108" s="44">
        <v>1014201835</v>
      </c>
      <c r="E108" s="29"/>
      <c r="F108" s="29" t="s">
        <v>37</v>
      </c>
      <c r="G108" s="45" t="s">
        <v>423</v>
      </c>
      <c r="H108" s="47">
        <v>45355</v>
      </c>
      <c r="I108" s="47">
        <v>45508</v>
      </c>
      <c r="J108" s="36">
        <v>39767000</v>
      </c>
      <c r="K108" s="16">
        <v>0.15686275052178941</v>
      </c>
      <c r="L108" s="16">
        <v>0.15686275052178941</v>
      </c>
      <c r="M108" s="16">
        <v>0.57516339869281041</v>
      </c>
      <c r="N108" s="16">
        <v>0.57516339869281041</v>
      </c>
      <c r="O108" s="63">
        <v>6237961</v>
      </c>
      <c r="P108" s="57">
        <v>33529039</v>
      </c>
      <c r="Q108" s="29" t="s">
        <v>13</v>
      </c>
      <c r="R108" s="48" t="s">
        <v>418</v>
      </c>
      <c r="S108" s="29" t="s">
        <v>148</v>
      </c>
      <c r="T108" s="29" t="s">
        <v>116</v>
      </c>
    </row>
    <row r="109" spans="1:20" ht="51.65" customHeight="1" x14ac:dyDescent="0.45">
      <c r="A109" s="18">
        <v>107</v>
      </c>
      <c r="B109" s="29" t="s">
        <v>382</v>
      </c>
      <c r="C109" s="29" t="s">
        <v>398</v>
      </c>
      <c r="D109" s="44">
        <v>52647246</v>
      </c>
      <c r="E109" s="29"/>
      <c r="F109" s="29" t="s">
        <v>412</v>
      </c>
      <c r="G109" s="45" t="s">
        <v>344</v>
      </c>
      <c r="H109" s="47">
        <v>45357</v>
      </c>
      <c r="I109" s="47">
        <v>45541</v>
      </c>
      <c r="J109" s="36">
        <v>36000000</v>
      </c>
      <c r="K109" s="16">
        <v>0.48</v>
      </c>
      <c r="L109" s="16" t="s">
        <v>549</v>
      </c>
      <c r="M109" s="16">
        <v>0.5</v>
      </c>
      <c r="N109" s="16">
        <v>0.5</v>
      </c>
      <c r="O109" s="63" t="s">
        <v>550</v>
      </c>
      <c r="P109" s="57" t="s">
        <v>538</v>
      </c>
      <c r="Q109" s="29" t="s">
        <v>13</v>
      </c>
      <c r="R109" s="48" t="s">
        <v>114</v>
      </c>
      <c r="S109" s="29" t="s">
        <v>419</v>
      </c>
      <c r="T109" s="29" t="s">
        <v>303</v>
      </c>
    </row>
    <row r="110" spans="1:20" ht="51.65" customHeight="1" x14ac:dyDescent="0.45">
      <c r="A110" s="18">
        <v>108</v>
      </c>
      <c r="B110" s="29" t="s">
        <v>383</v>
      </c>
      <c r="C110" s="29" t="s">
        <v>399</v>
      </c>
      <c r="D110" s="44">
        <v>901106111</v>
      </c>
      <c r="E110" s="29">
        <v>4</v>
      </c>
      <c r="F110" s="29" t="s">
        <v>412</v>
      </c>
      <c r="G110" s="45" t="s">
        <v>424</v>
      </c>
      <c r="H110" s="47">
        <v>45363</v>
      </c>
      <c r="I110" s="47">
        <v>45455</v>
      </c>
      <c r="J110" s="36">
        <v>1631518863</v>
      </c>
      <c r="K110" s="16">
        <v>0.4</v>
      </c>
      <c r="L110" s="16">
        <v>0.4</v>
      </c>
      <c r="M110" s="16">
        <v>0.95</v>
      </c>
      <c r="N110" s="16">
        <v>0.75</v>
      </c>
      <c r="O110" s="63" t="s">
        <v>551</v>
      </c>
      <c r="P110" s="57" t="s">
        <v>552</v>
      </c>
      <c r="Q110" s="29" t="s">
        <v>13</v>
      </c>
      <c r="R110" s="48" t="s">
        <v>114</v>
      </c>
      <c r="S110" s="29" t="s">
        <v>419</v>
      </c>
      <c r="T110" s="29" t="s">
        <v>303</v>
      </c>
    </row>
    <row r="111" spans="1:20" ht="51.65" customHeight="1" x14ac:dyDescent="0.45">
      <c r="A111" s="18">
        <v>109</v>
      </c>
      <c r="B111" s="29" t="s">
        <v>384</v>
      </c>
      <c r="C111" s="29" t="s">
        <v>400</v>
      </c>
      <c r="D111" s="44">
        <v>830132646</v>
      </c>
      <c r="E111" s="29">
        <v>5</v>
      </c>
      <c r="F111" s="29" t="s">
        <v>412</v>
      </c>
      <c r="G111" s="45" t="s">
        <v>414</v>
      </c>
      <c r="H111" s="47">
        <v>45366</v>
      </c>
      <c r="I111" s="47">
        <v>45488</v>
      </c>
      <c r="J111" s="36">
        <v>49000000</v>
      </c>
      <c r="K111" s="16">
        <v>0.47142857142857142</v>
      </c>
      <c r="L111" s="16">
        <v>0.47142857142857142</v>
      </c>
      <c r="M111" s="16">
        <v>0.62</v>
      </c>
      <c r="N111" s="16">
        <v>0.62</v>
      </c>
      <c r="O111" s="63">
        <v>23100000</v>
      </c>
      <c r="P111" s="57">
        <v>25900000</v>
      </c>
      <c r="Q111" s="29" t="s">
        <v>13</v>
      </c>
      <c r="R111" s="48" t="s">
        <v>295</v>
      </c>
      <c r="S111" s="29" t="s">
        <v>295</v>
      </c>
      <c r="T111" s="29" t="s">
        <v>350</v>
      </c>
    </row>
    <row r="112" spans="1:20" ht="51.65" customHeight="1" x14ac:dyDescent="0.45">
      <c r="A112" s="18">
        <v>110</v>
      </c>
      <c r="B112" s="29" t="s">
        <v>385</v>
      </c>
      <c r="C112" s="29" t="s">
        <v>401</v>
      </c>
      <c r="D112" s="44">
        <v>830114712</v>
      </c>
      <c r="E112" s="29">
        <v>7</v>
      </c>
      <c r="F112" s="29" t="s">
        <v>412</v>
      </c>
      <c r="G112" s="45" t="s">
        <v>415</v>
      </c>
      <c r="H112" s="47">
        <v>45358</v>
      </c>
      <c r="I112" s="47">
        <v>45455</v>
      </c>
      <c r="J112" s="36">
        <v>157166488</v>
      </c>
      <c r="K112" s="16">
        <v>0.2</v>
      </c>
      <c r="L112" s="16">
        <v>0.2</v>
      </c>
      <c r="M112" s="16">
        <v>0.95</v>
      </c>
      <c r="N112" s="16">
        <v>0.75</v>
      </c>
      <c r="O112" s="63" t="s">
        <v>553</v>
      </c>
      <c r="P112" s="57" t="s">
        <v>554</v>
      </c>
      <c r="Q112" s="29" t="s">
        <v>13</v>
      </c>
      <c r="R112" s="48" t="s">
        <v>114</v>
      </c>
      <c r="S112" s="29" t="s">
        <v>419</v>
      </c>
      <c r="T112" s="29" t="s">
        <v>303</v>
      </c>
    </row>
    <row r="113" spans="1:20" ht="51.65" customHeight="1" x14ac:dyDescent="0.45">
      <c r="A113" s="18">
        <v>111</v>
      </c>
      <c r="B113" s="29" t="s">
        <v>386</v>
      </c>
      <c r="C113" s="29" t="s">
        <v>260</v>
      </c>
      <c r="D113" s="44">
        <v>78712087</v>
      </c>
      <c r="E113" s="29"/>
      <c r="F113" s="29" t="s">
        <v>412</v>
      </c>
      <c r="G113" s="45" t="s">
        <v>425</v>
      </c>
      <c r="H113" s="47">
        <v>45365</v>
      </c>
      <c r="I113" s="47">
        <v>45454</v>
      </c>
      <c r="J113" s="36">
        <v>402086654</v>
      </c>
      <c r="K113" s="16">
        <v>0.5</v>
      </c>
      <c r="L113" s="16">
        <v>0.43</v>
      </c>
      <c r="M113" s="16">
        <v>0.95</v>
      </c>
      <c r="N113" s="16">
        <v>0.75</v>
      </c>
      <c r="O113" s="63" t="s">
        <v>555</v>
      </c>
      <c r="P113" s="57" t="s">
        <v>556</v>
      </c>
      <c r="Q113" s="29" t="s">
        <v>13</v>
      </c>
      <c r="R113" s="48" t="s">
        <v>114</v>
      </c>
      <c r="S113" s="29" t="s">
        <v>419</v>
      </c>
      <c r="T113" s="29" t="s">
        <v>303</v>
      </c>
    </row>
    <row r="114" spans="1:20" ht="51.65" customHeight="1" x14ac:dyDescent="0.45">
      <c r="A114" s="18">
        <v>112</v>
      </c>
      <c r="B114" s="29" t="s">
        <v>387</v>
      </c>
      <c r="C114" s="29" t="s">
        <v>402</v>
      </c>
      <c r="D114" s="44">
        <v>900761303</v>
      </c>
      <c r="E114" s="29">
        <v>6</v>
      </c>
      <c r="F114" s="29" t="s">
        <v>413</v>
      </c>
      <c r="G114" s="45" t="s">
        <v>426</v>
      </c>
      <c r="H114" s="47">
        <v>45369</v>
      </c>
      <c r="I114" s="47">
        <v>45441</v>
      </c>
      <c r="J114" s="36">
        <v>267555342</v>
      </c>
      <c r="K114" s="16">
        <v>1</v>
      </c>
      <c r="L114" s="16">
        <v>0.92</v>
      </c>
      <c r="M114" s="16">
        <v>1</v>
      </c>
      <c r="N114" s="16">
        <v>1</v>
      </c>
      <c r="O114" s="63" t="s">
        <v>557</v>
      </c>
      <c r="P114" s="57" t="s">
        <v>558</v>
      </c>
      <c r="Q114" s="29" t="s">
        <v>13</v>
      </c>
      <c r="R114" s="48" t="s">
        <v>114</v>
      </c>
      <c r="S114" s="29" t="s">
        <v>419</v>
      </c>
      <c r="T114" s="29" t="s">
        <v>303</v>
      </c>
    </row>
    <row r="115" spans="1:20" ht="51.65" customHeight="1" x14ac:dyDescent="0.45">
      <c r="A115" s="18">
        <v>113</v>
      </c>
      <c r="B115" s="29" t="s">
        <v>388</v>
      </c>
      <c r="C115" s="29" t="s">
        <v>403</v>
      </c>
      <c r="D115" s="44">
        <v>800237824</v>
      </c>
      <c r="E115" s="29">
        <v>2</v>
      </c>
      <c r="F115" s="29" t="s">
        <v>412</v>
      </c>
      <c r="G115" s="45" t="s">
        <v>427</v>
      </c>
      <c r="H115" s="47">
        <v>45366</v>
      </c>
      <c r="I115" s="47">
        <v>45657</v>
      </c>
      <c r="J115" s="36">
        <v>9996000</v>
      </c>
      <c r="K115" s="16">
        <v>0.1</v>
      </c>
      <c r="L115" s="16">
        <v>0.1</v>
      </c>
      <c r="M115" s="16">
        <v>0.1661</v>
      </c>
      <c r="N115" s="16">
        <v>0.1661</v>
      </c>
      <c r="O115" s="63">
        <v>999600</v>
      </c>
      <c r="P115" s="57">
        <v>8996400</v>
      </c>
      <c r="Q115" s="29" t="s">
        <v>13</v>
      </c>
      <c r="R115" s="48" t="s">
        <v>44</v>
      </c>
      <c r="S115" s="29" t="s">
        <v>457</v>
      </c>
      <c r="T115" s="29" t="s">
        <v>17</v>
      </c>
    </row>
    <row r="116" spans="1:20" ht="51.65" customHeight="1" x14ac:dyDescent="0.45">
      <c r="A116" s="18">
        <v>114</v>
      </c>
      <c r="B116" s="29" t="s">
        <v>389</v>
      </c>
      <c r="C116" s="29" t="s">
        <v>404</v>
      </c>
      <c r="D116" s="44">
        <v>900934461</v>
      </c>
      <c r="E116" s="29">
        <v>5</v>
      </c>
      <c r="F116" s="29" t="s">
        <v>413</v>
      </c>
      <c r="G116" s="45" t="s">
        <v>428</v>
      </c>
      <c r="H116" s="47">
        <v>45370</v>
      </c>
      <c r="I116" s="47">
        <v>45471</v>
      </c>
      <c r="J116" s="36">
        <v>268922505</v>
      </c>
      <c r="K116" s="16">
        <v>0.5</v>
      </c>
      <c r="L116" s="16">
        <v>0.5</v>
      </c>
      <c r="M116" s="16">
        <v>0.9</v>
      </c>
      <c r="N116" s="16">
        <v>0.9</v>
      </c>
      <c r="O116" s="63" t="s">
        <v>559</v>
      </c>
      <c r="P116" s="57" t="s">
        <v>560</v>
      </c>
      <c r="Q116" s="29" t="s">
        <v>13</v>
      </c>
      <c r="R116" s="48" t="s">
        <v>114</v>
      </c>
      <c r="S116" s="29" t="s">
        <v>419</v>
      </c>
      <c r="T116" s="29" t="s">
        <v>303</v>
      </c>
    </row>
    <row r="117" spans="1:20" ht="51.65" customHeight="1" x14ac:dyDescent="0.45">
      <c r="A117" s="18">
        <v>115</v>
      </c>
      <c r="B117" s="29" t="s">
        <v>390</v>
      </c>
      <c r="C117" s="29" t="s">
        <v>405</v>
      </c>
      <c r="D117" s="44">
        <v>901352782</v>
      </c>
      <c r="E117" s="29">
        <v>1</v>
      </c>
      <c r="F117" s="29" t="s">
        <v>16</v>
      </c>
      <c r="G117" s="45" t="s">
        <v>430</v>
      </c>
      <c r="H117" s="47">
        <v>45383</v>
      </c>
      <c r="I117" s="47">
        <v>45747</v>
      </c>
      <c r="J117" s="36">
        <v>36637033</v>
      </c>
      <c r="K117" s="16">
        <v>0</v>
      </c>
      <c r="L117" s="16">
        <v>0</v>
      </c>
      <c r="M117" s="16">
        <v>0.16389999999999999</v>
      </c>
      <c r="N117" s="16">
        <v>0.16389999999999999</v>
      </c>
      <c r="O117" s="63">
        <v>36637033</v>
      </c>
      <c r="P117" s="57">
        <v>0</v>
      </c>
      <c r="Q117" s="29" t="s">
        <v>13</v>
      </c>
      <c r="R117" s="48" t="s">
        <v>44</v>
      </c>
      <c r="S117" s="29" t="s">
        <v>457</v>
      </c>
      <c r="T117" s="29" t="s">
        <v>17</v>
      </c>
    </row>
    <row r="118" spans="1:20" ht="51.65" customHeight="1" x14ac:dyDescent="0.45">
      <c r="A118" s="18">
        <v>116</v>
      </c>
      <c r="B118" s="29" t="s">
        <v>391</v>
      </c>
      <c r="C118" s="29" t="s">
        <v>406</v>
      </c>
      <c r="D118" s="44">
        <v>900659017</v>
      </c>
      <c r="E118" s="29">
        <v>9</v>
      </c>
      <c r="F118" s="29" t="s">
        <v>18</v>
      </c>
      <c r="G118" s="45" t="s">
        <v>429</v>
      </c>
      <c r="H118" s="47">
        <v>45394</v>
      </c>
      <c r="I118" s="47">
        <v>45942</v>
      </c>
      <c r="J118" s="36">
        <v>21878758</v>
      </c>
      <c r="K118" s="65">
        <v>1.4829452384820016E-2</v>
      </c>
      <c r="L118" s="65">
        <v>1.4829452384820016E-2</v>
      </c>
      <c r="M118" s="65">
        <v>9.0740740740740747E-2</v>
      </c>
      <c r="N118" s="65">
        <v>9.0740740740740747E-2</v>
      </c>
      <c r="O118" s="63">
        <v>386095.5</v>
      </c>
      <c r="P118" s="57">
        <v>25649626.52</v>
      </c>
      <c r="Q118" s="29" t="s">
        <v>13</v>
      </c>
      <c r="R118" s="48" t="s">
        <v>44</v>
      </c>
      <c r="S118" s="29" t="s">
        <v>457</v>
      </c>
      <c r="T118" s="29" t="s">
        <v>17</v>
      </c>
    </row>
    <row r="119" spans="1:20" ht="51.65" customHeight="1" x14ac:dyDescent="0.45">
      <c r="A119" s="18">
        <v>117</v>
      </c>
      <c r="B119" s="29" t="s">
        <v>392</v>
      </c>
      <c r="C119" s="29" t="s">
        <v>407</v>
      </c>
      <c r="D119" s="44">
        <v>1022356393</v>
      </c>
      <c r="E119" s="29"/>
      <c r="F119" s="29" t="s">
        <v>16</v>
      </c>
      <c r="G119" s="45" t="s">
        <v>416</v>
      </c>
      <c r="H119" s="47">
        <v>45366</v>
      </c>
      <c r="I119" s="47">
        <v>45550</v>
      </c>
      <c r="J119" s="36">
        <v>36000000</v>
      </c>
      <c r="K119" s="16">
        <v>0.5</v>
      </c>
      <c r="L119" s="16">
        <v>0.5</v>
      </c>
      <c r="M119" s="16">
        <v>0.9</v>
      </c>
      <c r="N119" s="16">
        <v>0.9</v>
      </c>
      <c r="O119" s="63" t="s">
        <v>559</v>
      </c>
      <c r="P119" s="57" t="s">
        <v>560</v>
      </c>
      <c r="Q119" s="29" t="s">
        <v>13</v>
      </c>
      <c r="R119" s="48" t="s">
        <v>114</v>
      </c>
      <c r="S119" s="29" t="s">
        <v>419</v>
      </c>
      <c r="T119" s="29" t="s">
        <v>303</v>
      </c>
    </row>
    <row r="120" spans="1:20" ht="51.65" customHeight="1" x14ac:dyDescent="0.45">
      <c r="A120" s="18">
        <v>118</v>
      </c>
      <c r="B120" s="29" t="s">
        <v>393</v>
      </c>
      <c r="C120" s="29" t="s">
        <v>408</v>
      </c>
      <c r="D120" s="44">
        <v>860066942</v>
      </c>
      <c r="E120" s="29">
        <v>7</v>
      </c>
      <c r="F120" s="29" t="s">
        <v>16</v>
      </c>
      <c r="G120" s="45" t="s">
        <v>417</v>
      </c>
      <c r="H120" s="47">
        <v>45387</v>
      </c>
      <c r="I120" s="47">
        <v>45672</v>
      </c>
      <c r="J120" s="36">
        <v>290986060</v>
      </c>
      <c r="K120" s="16">
        <v>3.8E-3</v>
      </c>
      <c r="L120" s="16">
        <v>3.8E-3</v>
      </c>
      <c r="M120" s="16">
        <v>0.20730000000000001</v>
      </c>
      <c r="N120" s="16">
        <v>0.20730000000000001</v>
      </c>
      <c r="O120" s="63">
        <v>1093149</v>
      </c>
      <c r="P120" s="57">
        <v>289892911</v>
      </c>
      <c r="Q120" s="29" t="s">
        <v>13</v>
      </c>
      <c r="R120" s="48" t="s">
        <v>44</v>
      </c>
      <c r="S120" s="29" t="s">
        <v>456</v>
      </c>
      <c r="T120" s="29" t="s">
        <v>571</v>
      </c>
    </row>
    <row r="121" spans="1:20" ht="51.65" customHeight="1" x14ac:dyDescent="0.45">
      <c r="A121" s="18">
        <v>119</v>
      </c>
      <c r="B121" s="29" t="s">
        <v>394</v>
      </c>
      <c r="C121" s="29" t="s">
        <v>409</v>
      </c>
      <c r="D121" s="44">
        <v>1032372936</v>
      </c>
      <c r="E121" s="29"/>
      <c r="F121" s="29" t="s">
        <v>16</v>
      </c>
      <c r="G121" s="45" t="s">
        <v>431</v>
      </c>
      <c r="H121" s="47">
        <v>45369</v>
      </c>
      <c r="I121" s="47">
        <v>45657</v>
      </c>
      <c r="J121" s="36">
        <v>80000000</v>
      </c>
      <c r="K121" s="16">
        <v>0.14666666249999999</v>
      </c>
      <c r="L121" s="16">
        <v>0.14666666249999999</v>
      </c>
      <c r="M121" s="16">
        <v>0.25694444444444442</v>
      </c>
      <c r="N121" s="16">
        <v>0.25694444444444442</v>
      </c>
      <c r="O121" s="63">
        <v>11733333</v>
      </c>
      <c r="P121" s="13">
        <v>68266667</v>
      </c>
      <c r="Q121" s="29" t="s">
        <v>13</v>
      </c>
      <c r="R121" s="48" t="s">
        <v>418</v>
      </c>
      <c r="S121" s="29" t="s">
        <v>148</v>
      </c>
      <c r="T121" s="29" t="s">
        <v>116</v>
      </c>
    </row>
    <row r="122" spans="1:20" ht="51.65" customHeight="1" x14ac:dyDescent="0.45">
      <c r="A122" s="18">
        <v>120</v>
      </c>
      <c r="B122" s="29" t="s">
        <v>395</v>
      </c>
      <c r="C122" s="29" t="s">
        <v>410</v>
      </c>
      <c r="D122" s="44">
        <v>890104408</v>
      </c>
      <c r="E122" s="29">
        <v>8</v>
      </c>
      <c r="F122" s="29" t="s">
        <v>16</v>
      </c>
      <c r="G122" s="45" t="s">
        <v>432</v>
      </c>
      <c r="H122" s="47">
        <v>45384</v>
      </c>
      <c r="I122" s="47">
        <v>45413</v>
      </c>
      <c r="J122" s="36">
        <v>171875000</v>
      </c>
      <c r="K122" s="16">
        <v>0.3</v>
      </c>
      <c r="L122" s="16">
        <v>0.3</v>
      </c>
      <c r="M122" s="16">
        <v>0.95</v>
      </c>
      <c r="N122" s="16">
        <v>0.95</v>
      </c>
      <c r="O122" s="63" t="s">
        <v>561</v>
      </c>
      <c r="P122" s="57" t="s">
        <v>562</v>
      </c>
      <c r="Q122" s="29" t="s">
        <v>13</v>
      </c>
      <c r="R122" s="48" t="s">
        <v>114</v>
      </c>
      <c r="S122" s="29" t="s">
        <v>420</v>
      </c>
      <c r="T122" s="29" t="s">
        <v>363</v>
      </c>
    </row>
    <row r="123" spans="1:20" ht="35" x14ac:dyDescent="0.45">
      <c r="A123" s="18">
        <v>121</v>
      </c>
      <c r="B123" s="29" t="s">
        <v>396</v>
      </c>
      <c r="C123" s="29" t="s">
        <v>411</v>
      </c>
      <c r="D123" s="44">
        <v>860027862</v>
      </c>
      <c r="E123" s="29">
        <v>1</v>
      </c>
      <c r="F123" s="29" t="s">
        <v>16</v>
      </c>
      <c r="G123" s="45" t="s">
        <v>433</v>
      </c>
      <c r="H123" s="47">
        <v>45387</v>
      </c>
      <c r="I123" s="47">
        <v>45747</v>
      </c>
      <c r="J123" s="36">
        <v>230856367</v>
      </c>
      <c r="K123" s="65">
        <v>5.23758783746259E-2</v>
      </c>
      <c r="L123" s="65">
        <v>5.23758783746259E-2</v>
      </c>
      <c r="M123" s="65">
        <v>0.15555555555555556</v>
      </c>
      <c r="N123" s="65">
        <v>0.15555555555555556</v>
      </c>
      <c r="O123" s="63">
        <v>12091305</v>
      </c>
      <c r="P123" s="57">
        <v>0</v>
      </c>
      <c r="Q123" s="29" t="s">
        <v>13</v>
      </c>
      <c r="R123" s="48" t="s">
        <v>44</v>
      </c>
      <c r="S123" s="29" t="s">
        <v>457</v>
      </c>
      <c r="T123" s="29" t="s">
        <v>17</v>
      </c>
    </row>
    <row r="124" spans="1:20" ht="35" x14ac:dyDescent="0.45">
      <c r="A124" s="18">
        <v>122</v>
      </c>
      <c r="B124" s="29" t="s">
        <v>434</v>
      </c>
      <c r="C124" s="29" t="s">
        <v>441</v>
      </c>
      <c r="D124" s="44">
        <v>900556648</v>
      </c>
      <c r="E124" s="29">
        <v>3</v>
      </c>
      <c r="F124" s="29" t="s">
        <v>16</v>
      </c>
      <c r="G124" s="45" t="s">
        <v>448</v>
      </c>
      <c r="H124" s="47">
        <v>45383</v>
      </c>
      <c r="I124" s="47">
        <v>45657</v>
      </c>
      <c r="J124" s="36">
        <v>476000</v>
      </c>
      <c r="K124" s="16">
        <v>0</v>
      </c>
      <c r="L124" s="16">
        <v>0</v>
      </c>
      <c r="M124" s="16">
        <v>0</v>
      </c>
      <c r="N124" s="16">
        <v>0</v>
      </c>
      <c r="O124" s="63">
        <v>0</v>
      </c>
      <c r="P124" s="57">
        <v>476000</v>
      </c>
      <c r="Q124" s="29" t="s">
        <v>13</v>
      </c>
      <c r="R124" s="48" t="s">
        <v>44</v>
      </c>
      <c r="S124" s="29" t="s">
        <v>457</v>
      </c>
      <c r="T124" s="29" t="s">
        <v>17</v>
      </c>
    </row>
    <row r="125" spans="1:20" ht="70" x14ac:dyDescent="0.45">
      <c r="A125" s="18">
        <v>123</v>
      </c>
      <c r="B125" s="29" t="s">
        <v>435</v>
      </c>
      <c r="C125" s="29" t="s">
        <v>442</v>
      </c>
      <c r="D125" s="44">
        <v>900937877</v>
      </c>
      <c r="E125" s="29">
        <v>9</v>
      </c>
      <c r="F125" s="29" t="s">
        <v>16</v>
      </c>
      <c r="G125" s="45" t="s">
        <v>449</v>
      </c>
      <c r="H125" s="47">
        <v>45386</v>
      </c>
      <c r="I125" s="47">
        <v>45447</v>
      </c>
      <c r="J125" s="36">
        <v>20000000</v>
      </c>
      <c r="K125" s="16">
        <v>1</v>
      </c>
      <c r="L125" s="16">
        <v>1</v>
      </c>
      <c r="M125" s="16">
        <v>1</v>
      </c>
      <c r="N125" s="16">
        <v>1</v>
      </c>
      <c r="O125" s="63">
        <v>20000000</v>
      </c>
      <c r="P125" s="13">
        <v>0</v>
      </c>
      <c r="Q125" s="29" t="s">
        <v>13</v>
      </c>
      <c r="R125" s="48" t="s">
        <v>163</v>
      </c>
      <c r="S125" s="29" t="s">
        <v>163</v>
      </c>
      <c r="T125" s="29" t="s">
        <v>455</v>
      </c>
    </row>
    <row r="126" spans="1:20" ht="52.5" x14ac:dyDescent="0.45">
      <c r="A126" s="18">
        <v>124</v>
      </c>
      <c r="B126" s="29" t="s">
        <v>436</v>
      </c>
      <c r="C126" s="29" t="s">
        <v>443</v>
      </c>
      <c r="D126" s="44">
        <v>901215301</v>
      </c>
      <c r="E126" s="29">
        <v>4</v>
      </c>
      <c r="F126" s="29" t="s">
        <v>51</v>
      </c>
      <c r="G126" s="45" t="s">
        <v>450</v>
      </c>
      <c r="H126" s="47">
        <v>45406</v>
      </c>
      <c r="I126" s="47">
        <v>45497</v>
      </c>
      <c r="J126" s="36">
        <v>45433406</v>
      </c>
      <c r="K126" s="16">
        <v>0.3</v>
      </c>
      <c r="L126" s="16">
        <v>0.3</v>
      </c>
      <c r="M126" s="16">
        <v>0.4667</v>
      </c>
      <c r="N126" s="16">
        <v>0.4667</v>
      </c>
      <c r="O126" s="63">
        <v>11379732</v>
      </c>
      <c r="P126" s="57">
        <v>26552708</v>
      </c>
      <c r="Q126" s="29" t="s">
        <v>13</v>
      </c>
      <c r="R126" s="48" t="s">
        <v>565</v>
      </c>
      <c r="S126" s="29" t="s">
        <v>563</v>
      </c>
      <c r="T126" s="29" t="s">
        <v>564</v>
      </c>
    </row>
    <row r="127" spans="1:20" ht="52.5" x14ac:dyDescent="0.45">
      <c r="A127" s="18">
        <v>125</v>
      </c>
      <c r="B127" s="29" t="s">
        <v>437</v>
      </c>
      <c r="C127" s="29" t="s">
        <v>444</v>
      </c>
      <c r="D127" s="44">
        <v>52806818</v>
      </c>
      <c r="E127" s="29" t="s">
        <v>109</v>
      </c>
      <c r="F127" s="29" t="s">
        <v>16</v>
      </c>
      <c r="G127" s="45" t="s">
        <v>451</v>
      </c>
      <c r="H127" s="47">
        <v>45398</v>
      </c>
      <c r="I127" s="47">
        <v>45581</v>
      </c>
      <c r="J127" s="36">
        <v>24000000</v>
      </c>
      <c r="K127" s="16">
        <v>1</v>
      </c>
      <c r="L127" s="16">
        <v>0</v>
      </c>
      <c r="M127" s="16">
        <v>1</v>
      </c>
      <c r="N127" s="16">
        <v>0.25</v>
      </c>
      <c r="O127" s="63">
        <v>0</v>
      </c>
      <c r="P127" s="57">
        <v>28560000</v>
      </c>
      <c r="Q127" s="29" t="s">
        <v>13</v>
      </c>
      <c r="R127" s="29" t="s">
        <v>162</v>
      </c>
      <c r="S127" s="48" t="s">
        <v>162</v>
      </c>
      <c r="T127" s="29" t="s">
        <v>150</v>
      </c>
    </row>
    <row r="128" spans="1:20" ht="35" x14ac:dyDescent="0.45">
      <c r="A128" s="18">
        <v>126</v>
      </c>
      <c r="B128" s="29" t="s">
        <v>438</v>
      </c>
      <c r="C128" s="29" t="s">
        <v>445</v>
      </c>
      <c r="D128" s="44">
        <v>890900842</v>
      </c>
      <c r="E128" s="29">
        <v>6</v>
      </c>
      <c r="F128" s="29" t="s">
        <v>16</v>
      </c>
      <c r="G128" s="45" t="s">
        <v>452</v>
      </c>
      <c r="H128" s="47">
        <v>45401</v>
      </c>
      <c r="I128" s="47">
        <v>45657</v>
      </c>
      <c r="J128" s="36">
        <v>17000000</v>
      </c>
      <c r="K128" s="16">
        <v>0</v>
      </c>
      <c r="L128" s="16">
        <v>0</v>
      </c>
      <c r="M128" s="16">
        <v>0</v>
      </c>
      <c r="N128" s="16">
        <v>0</v>
      </c>
      <c r="O128" s="63"/>
      <c r="P128" s="57">
        <v>17000000</v>
      </c>
      <c r="Q128" s="29" t="s">
        <v>13</v>
      </c>
      <c r="R128" s="48" t="s">
        <v>44</v>
      </c>
      <c r="S128" s="29" t="s">
        <v>456</v>
      </c>
      <c r="T128" s="29" t="s">
        <v>571</v>
      </c>
    </row>
    <row r="129" spans="1:20" ht="29.5" customHeight="1" x14ac:dyDescent="0.45">
      <c r="A129" s="18">
        <v>127</v>
      </c>
      <c r="B129" s="29" t="s">
        <v>439</v>
      </c>
      <c r="C129" s="29" t="s">
        <v>446</v>
      </c>
      <c r="D129" s="44">
        <v>900032473</v>
      </c>
      <c r="E129" s="29">
        <v>2</v>
      </c>
      <c r="F129" s="29" t="s">
        <v>59</v>
      </c>
      <c r="G129" s="45" t="s">
        <v>453</v>
      </c>
      <c r="H129" s="47">
        <v>45406</v>
      </c>
      <c r="I129" s="47">
        <v>45657</v>
      </c>
      <c r="J129" s="36">
        <v>4181000</v>
      </c>
      <c r="K129" s="16">
        <v>0.43369999999999997</v>
      </c>
      <c r="L129" s="16">
        <v>0.43369999999999997</v>
      </c>
      <c r="M129" s="16">
        <v>0.1215</v>
      </c>
      <c r="N129" s="16">
        <v>0.1215</v>
      </c>
      <c r="O129" s="63">
        <v>2158065</v>
      </c>
      <c r="P129" s="57">
        <v>2022935</v>
      </c>
      <c r="Q129" s="29" t="s">
        <v>13</v>
      </c>
      <c r="R129" s="48" t="s">
        <v>44</v>
      </c>
      <c r="S129" s="29" t="s">
        <v>456</v>
      </c>
      <c r="T129" s="29" t="s">
        <v>571</v>
      </c>
    </row>
    <row r="130" spans="1:20" ht="70" x14ac:dyDescent="0.45">
      <c r="A130" s="18">
        <v>128</v>
      </c>
      <c r="B130" s="29" t="s">
        <v>440</v>
      </c>
      <c r="C130" s="29" t="s">
        <v>447</v>
      </c>
      <c r="D130" s="44">
        <v>1020792284</v>
      </c>
      <c r="E130" s="29" t="s">
        <v>109</v>
      </c>
      <c r="F130" s="29" t="s">
        <v>16</v>
      </c>
      <c r="G130" s="45" t="s">
        <v>454</v>
      </c>
      <c r="H130" s="47">
        <v>45396</v>
      </c>
      <c r="I130" s="47">
        <v>45426</v>
      </c>
      <c r="J130" s="36">
        <v>15000000</v>
      </c>
      <c r="K130" s="16">
        <v>1</v>
      </c>
      <c r="L130" s="16">
        <v>1</v>
      </c>
      <c r="M130" s="16">
        <v>1</v>
      </c>
      <c r="N130" s="16">
        <v>1</v>
      </c>
      <c r="O130" s="63">
        <v>15000000</v>
      </c>
      <c r="P130" s="57">
        <v>0</v>
      </c>
      <c r="Q130" s="29" t="s">
        <v>13</v>
      </c>
      <c r="R130" s="48" t="s">
        <v>295</v>
      </c>
      <c r="S130" s="29" t="s">
        <v>372</v>
      </c>
      <c r="T130" s="29" t="s">
        <v>373</v>
      </c>
    </row>
    <row r="131" spans="1:20" ht="64" customHeight="1" x14ac:dyDescent="0.45">
      <c r="A131" s="18">
        <v>129</v>
      </c>
      <c r="B131" s="29" t="s">
        <v>460</v>
      </c>
      <c r="C131" s="29" t="s">
        <v>461</v>
      </c>
      <c r="D131" s="44">
        <v>901124927</v>
      </c>
      <c r="E131" s="29">
        <v>3</v>
      </c>
      <c r="F131" s="29" t="s">
        <v>16</v>
      </c>
      <c r="G131" s="45" t="s">
        <v>462</v>
      </c>
      <c r="H131" s="47">
        <v>45411</v>
      </c>
      <c r="I131" s="47">
        <v>45776</v>
      </c>
      <c r="J131" s="36">
        <v>2400000</v>
      </c>
      <c r="K131" s="16">
        <v>0</v>
      </c>
      <c r="L131" s="16">
        <v>0</v>
      </c>
      <c r="M131" s="16">
        <v>8.3299999999999999E-2</v>
      </c>
      <c r="N131" s="16">
        <v>8.3299999999999999E-2</v>
      </c>
      <c r="O131" s="63">
        <v>0</v>
      </c>
      <c r="P131" s="57">
        <v>2400000</v>
      </c>
      <c r="Q131" s="29" t="s">
        <v>13</v>
      </c>
      <c r="R131" s="48" t="s">
        <v>44</v>
      </c>
      <c r="S131" s="29" t="s">
        <v>457</v>
      </c>
      <c r="T131" s="29" t="s">
        <v>17</v>
      </c>
    </row>
    <row r="132" spans="1:20" ht="64" customHeight="1" x14ac:dyDescent="0.45">
      <c r="A132" s="18">
        <v>130</v>
      </c>
      <c r="B132" s="29" t="s">
        <v>463</v>
      </c>
      <c r="C132" s="29" t="s">
        <v>501</v>
      </c>
      <c r="D132" s="44">
        <v>901317427</v>
      </c>
      <c r="E132" s="29">
        <v>1</v>
      </c>
      <c r="F132" s="29" t="s">
        <v>16</v>
      </c>
      <c r="G132" s="45" t="s">
        <v>502</v>
      </c>
      <c r="H132" s="47">
        <v>45418</v>
      </c>
      <c r="I132" s="47">
        <v>45657</v>
      </c>
      <c r="J132" s="36">
        <v>200000000</v>
      </c>
      <c r="K132" s="16">
        <v>0</v>
      </c>
      <c r="L132" s="16">
        <v>0</v>
      </c>
      <c r="M132" s="16">
        <v>0.01</v>
      </c>
      <c r="N132" s="16">
        <v>0.01</v>
      </c>
      <c r="O132" s="63" t="s">
        <v>545</v>
      </c>
      <c r="P132" s="57" t="s">
        <v>566</v>
      </c>
      <c r="Q132" s="29" t="s">
        <v>13</v>
      </c>
      <c r="R132" s="48" t="s">
        <v>114</v>
      </c>
      <c r="S132" s="29" t="s">
        <v>419</v>
      </c>
      <c r="T132" s="29" t="s">
        <v>303</v>
      </c>
    </row>
    <row r="133" spans="1:20" ht="64" customHeight="1" x14ac:dyDescent="0.45">
      <c r="A133" s="18">
        <v>131</v>
      </c>
      <c r="B133" s="29" t="s">
        <v>464</v>
      </c>
      <c r="C133" s="29" t="s">
        <v>483</v>
      </c>
      <c r="D133" s="44">
        <v>900276396</v>
      </c>
      <c r="E133" s="29">
        <v>0</v>
      </c>
      <c r="F133" s="29" t="s">
        <v>51</v>
      </c>
      <c r="G133" s="45" t="s">
        <v>503</v>
      </c>
      <c r="H133" s="47">
        <v>45418</v>
      </c>
      <c r="I133" s="47">
        <v>45449</v>
      </c>
      <c r="J133" s="36">
        <v>3808000</v>
      </c>
      <c r="K133" s="16">
        <v>0</v>
      </c>
      <c r="L133" s="16">
        <v>0</v>
      </c>
      <c r="M133" s="16">
        <v>1</v>
      </c>
      <c r="N133" s="16">
        <v>1</v>
      </c>
      <c r="O133" s="63" t="s">
        <v>532</v>
      </c>
      <c r="P133" s="57" t="s">
        <v>533</v>
      </c>
      <c r="Q133" s="29" t="s">
        <v>13</v>
      </c>
      <c r="R133" s="48" t="s">
        <v>44</v>
      </c>
      <c r="S133" s="29" t="s">
        <v>457</v>
      </c>
      <c r="T133" s="29" t="s">
        <v>17</v>
      </c>
    </row>
    <row r="134" spans="1:20" ht="64" customHeight="1" x14ac:dyDescent="0.45">
      <c r="A134" s="18">
        <v>132</v>
      </c>
      <c r="B134" s="29" t="s">
        <v>465</v>
      </c>
      <c r="C134" s="29" t="s">
        <v>484</v>
      </c>
      <c r="D134" s="44">
        <v>901212492</v>
      </c>
      <c r="E134" s="29">
        <v>9</v>
      </c>
      <c r="F134" s="29" t="s">
        <v>16</v>
      </c>
      <c r="G134" s="45" t="s">
        <v>504</v>
      </c>
      <c r="H134" s="47">
        <v>45418</v>
      </c>
      <c r="I134" s="47">
        <v>45657</v>
      </c>
      <c r="J134" s="36">
        <v>1994400</v>
      </c>
      <c r="K134" s="16">
        <v>9.3700000000000006E-2</v>
      </c>
      <c r="L134" s="16">
        <v>9.3700000000000006E-2</v>
      </c>
      <c r="M134" s="16">
        <v>0.10639999999999999</v>
      </c>
      <c r="N134" s="16">
        <v>0.10639999999999999</v>
      </c>
      <c r="O134" s="63">
        <v>157080</v>
      </c>
      <c r="P134" s="57">
        <v>1837320</v>
      </c>
      <c r="Q134" s="29" t="s">
        <v>13</v>
      </c>
      <c r="R134" s="48" t="s">
        <v>44</v>
      </c>
      <c r="S134" s="29" t="s">
        <v>457</v>
      </c>
      <c r="T134" s="29" t="s">
        <v>17</v>
      </c>
    </row>
    <row r="135" spans="1:20" ht="64" customHeight="1" x14ac:dyDescent="0.45">
      <c r="A135" s="18">
        <v>133</v>
      </c>
      <c r="B135" s="29" t="s">
        <v>466</v>
      </c>
      <c r="C135" s="29" t="s">
        <v>485</v>
      </c>
      <c r="D135" s="44">
        <v>79484177</v>
      </c>
      <c r="E135" s="29" t="s">
        <v>109</v>
      </c>
      <c r="F135" s="29" t="s">
        <v>16</v>
      </c>
      <c r="G135" s="45" t="s">
        <v>505</v>
      </c>
      <c r="H135" s="47">
        <v>45419</v>
      </c>
      <c r="I135" s="47">
        <v>45603</v>
      </c>
      <c r="J135" s="36">
        <v>43200000</v>
      </c>
      <c r="K135" s="16">
        <v>0</v>
      </c>
      <c r="L135" s="16">
        <v>0</v>
      </c>
      <c r="M135" s="16">
        <v>0.13043478260869565</v>
      </c>
      <c r="N135" s="16">
        <v>0.13043478260869565</v>
      </c>
      <c r="O135" s="63">
        <v>0</v>
      </c>
      <c r="P135" s="57">
        <v>43200000</v>
      </c>
      <c r="Q135" s="29" t="s">
        <v>13</v>
      </c>
      <c r="R135" s="48" t="s">
        <v>418</v>
      </c>
      <c r="S135" s="29" t="s">
        <v>518</v>
      </c>
      <c r="T135" s="29" t="s">
        <v>116</v>
      </c>
    </row>
    <row r="136" spans="1:20" ht="64" customHeight="1" x14ac:dyDescent="0.45">
      <c r="A136" s="18">
        <v>134</v>
      </c>
      <c r="B136" s="29" t="s">
        <v>467</v>
      </c>
      <c r="C136" s="29" t="s">
        <v>486</v>
      </c>
      <c r="D136" s="44">
        <v>830117845</v>
      </c>
      <c r="E136" s="29">
        <v>1</v>
      </c>
      <c r="F136" s="29" t="s">
        <v>16</v>
      </c>
      <c r="G136" s="45" t="s">
        <v>506</v>
      </c>
      <c r="H136" s="47">
        <v>45422</v>
      </c>
      <c r="I136" s="47">
        <v>45483</v>
      </c>
      <c r="J136" s="36">
        <v>35755000</v>
      </c>
      <c r="K136" s="16">
        <v>0.2</v>
      </c>
      <c r="L136" s="16">
        <v>0</v>
      </c>
      <c r="M136" s="16">
        <v>0.6</v>
      </c>
      <c r="N136" s="16">
        <v>0.6</v>
      </c>
      <c r="O136" s="63" t="s">
        <v>545</v>
      </c>
      <c r="P136" s="57" t="s">
        <v>567</v>
      </c>
      <c r="Q136" s="29" t="s">
        <v>13</v>
      </c>
      <c r="R136" s="48" t="s">
        <v>114</v>
      </c>
      <c r="S136" s="29" t="s">
        <v>419</v>
      </c>
      <c r="T136" s="29" t="s">
        <v>303</v>
      </c>
    </row>
    <row r="137" spans="1:20" ht="64" customHeight="1" x14ac:dyDescent="0.45">
      <c r="A137" s="18">
        <v>135</v>
      </c>
      <c r="B137" s="29" t="s">
        <v>468</v>
      </c>
      <c r="C137" s="29" t="s">
        <v>487</v>
      </c>
      <c r="D137" s="44">
        <v>860058760</v>
      </c>
      <c r="E137" s="29">
        <v>1</v>
      </c>
      <c r="F137" s="29" t="s">
        <v>16</v>
      </c>
      <c r="G137" s="45" t="s">
        <v>507</v>
      </c>
      <c r="H137" s="47" t="s">
        <v>349</v>
      </c>
      <c r="I137" s="47" t="s">
        <v>349</v>
      </c>
      <c r="J137" s="36">
        <v>21585465</v>
      </c>
      <c r="K137" s="16">
        <v>0</v>
      </c>
      <c r="L137" s="16">
        <v>0</v>
      </c>
      <c r="M137" s="16">
        <v>0</v>
      </c>
      <c r="N137" s="16">
        <v>0</v>
      </c>
      <c r="O137" s="63">
        <v>21585465</v>
      </c>
      <c r="P137" s="57">
        <v>0</v>
      </c>
      <c r="Q137" s="29" t="s">
        <v>13</v>
      </c>
      <c r="R137" s="48" t="s">
        <v>44</v>
      </c>
      <c r="S137" s="29" t="s">
        <v>457</v>
      </c>
      <c r="T137" s="29" t="s">
        <v>17</v>
      </c>
    </row>
    <row r="138" spans="1:20" ht="64" customHeight="1" x14ac:dyDescent="0.45">
      <c r="A138" s="18">
        <v>136</v>
      </c>
      <c r="B138" s="29" t="s">
        <v>469</v>
      </c>
      <c r="C138" s="29" t="s">
        <v>488</v>
      </c>
      <c r="D138" s="44">
        <v>901355032</v>
      </c>
      <c r="E138" s="29">
        <v>8</v>
      </c>
      <c r="F138" s="29" t="s">
        <v>16</v>
      </c>
      <c r="G138" s="45" t="s">
        <v>508</v>
      </c>
      <c r="H138" s="47">
        <v>45422</v>
      </c>
      <c r="I138" s="47">
        <v>45483</v>
      </c>
      <c r="J138" s="36">
        <v>34772280</v>
      </c>
      <c r="K138" s="16">
        <v>0.2</v>
      </c>
      <c r="L138" s="16">
        <v>0.2</v>
      </c>
      <c r="M138" s="16">
        <v>0.6</v>
      </c>
      <c r="N138" s="16">
        <v>0.6</v>
      </c>
      <c r="O138" s="63" t="s">
        <v>568</v>
      </c>
      <c r="P138" s="57" t="s">
        <v>569</v>
      </c>
      <c r="Q138" s="29" t="s">
        <v>13</v>
      </c>
      <c r="R138" s="48" t="s">
        <v>114</v>
      </c>
      <c r="S138" s="29" t="s">
        <v>419</v>
      </c>
      <c r="T138" s="29" t="s">
        <v>303</v>
      </c>
    </row>
    <row r="139" spans="1:20" ht="64" customHeight="1" x14ac:dyDescent="0.45">
      <c r="A139" s="18">
        <v>137</v>
      </c>
      <c r="B139" s="29" t="s">
        <v>470</v>
      </c>
      <c r="C139" s="29" t="s">
        <v>489</v>
      </c>
      <c r="D139" s="44">
        <v>830070346</v>
      </c>
      <c r="E139" s="29">
        <v>3</v>
      </c>
      <c r="F139" s="29" t="s">
        <v>16</v>
      </c>
      <c r="G139" s="45" t="s">
        <v>509</v>
      </c>
      <c r="H139" s="47">
        <v>45427</v>
      </c>
      <c r="I139" s="47">
        <v>45657</v>
      </c>
      <c r="J139" s="36">
        <v>64500000</v>
      </c>
      <c r="K139" s="16">
        <v>0</v>
      </c>
      <c r="L139" s="16">
        <v>0</v>
      </c>
      <c r="M139" s="16">
        <v>6.9599999999999995E-2</v>
      </c>
      <c r="N139" s="16">
        <v>7.0000000000000007E-2</v>
      </c>
      <c r="O139" s="63">
        <v>0</v>
      </c>
      <c r="P139" s="57">
        <v>64500000</v>
      </c>
      <c r="Q139" s="29" t="s">
        <v>13</v>
      </c>
      <c r="R139" s="48" t="s">
        <v>163</v>
      </c>
      <c r="S139" s="29" t="s">
        <v>163</v>
      </c>
      <c r="T139" s="29" t="s">
        <v>455</v>
      </c>
    </row>
    <row r="140" spans="1:20" ht="64" customHeight="1" x14ac:dyDescent="0.45">
      <c r="A140" s="18">
        <v>138</v>
      </c>
      <c r="B140" s="29" t="s">
        <v>471</v>
      </c>
      <c r="C140" s="29" t="s">
        <v>490</v>
      </c>
      <c r="D140" s="44">
        <v>900999485</v>
      </c>
      <c r="E140" s="29">
        <v>0</v>
      </c>
      <c r="F140" s="29" t="s">
        <v>16</v>
      </c>
      <c r="G140" s="45" t="s">
        <v>510</v>
      </c>
      <c r="H140" s="47">
        <v>45422</v>
      </c>
      <c r="I140" s="47">
        <v>45483</v>
      </c>
      <c r="J140" s="36">
        <v>48100000</v>
      </c>
      <c r="K140" s="16">
        <v>0</v>
      </c>
      <c r="L140" s="16">
        <v>0</v>
      </c>
      <c r="M140" s="16">
        <v>0.5</v>
      </c>
      <c r="N140" s="16">
        <v>0.5</v>
      </c>
      <c r="O140" s="63">
        <v>0</v>
      </c>
      <c r="P140" s="57">
        <v>48100000</v>
      </c>
      <c r="Q140" s="29" t="s">
        <v>13</v>
      </c>
      <c r="R140" s="48" t="s">
        <v>114</v>
      </c>
      <c r="S140" s="29" t="s">
        <v>420</v>
      </c>
      <c r="T140" s="29" t="s">
        <v>363</v>
      </c>
    </row>
    <row r="141" spans="1:20" ht="64" customHeight="1" x14ac:dyDescent="0.45">
      <c r="A141" s="18">
        <v>139</v>
      </c>
      <c r="B141" s="29" t="s">
        <v>472</v>
      </c>
      <c r="C141" s="29" t="s">
        <v>491</v>
      </c>
      <c r="D141" s="44">
        <v>901638902</v>
      </c>
      <c r="E141" s="29">
        <v>6</v>
      </c>
      <c r="F141" s="29" t="s">
        <v>16</v>
      </c>
      <c r="G141" s="45" t="s">
        <v>511</v>
      </c>
      <c r="H141" s="47">
        <v>45426</v>
      </c>
      <c r="I141" s="47">
        <v>45657</v>
      </c>
      <c r="J141" s="36">
        <v>512875</v>
      </c>
      <c r="K141" s="16">
        <v>0</v>
      </c>
      <c r="L141" s="16">
        <v>0</v>
      </c>
      <c r="M141" s="16">
        <v>0</v>
      </c>
      <c r="N141" s="16">
        <v>0</v>
      </c>
      <c r="O141" s="63">
        <v>0</v>
      </c>
      <c r="P141" s="57">
        <v>512875</v>
      </c>
      <c r="Q141" s="29" t="s">
        <v>13</v>
      </c>
      <c r="R141" s="48" t="s">
        <v>44</v>
      </c>
      <c r="S141" s="29" t="s">
        <v>457</v>
      </c>
      <c r="T141" s="29" t="s">
        <v>17</v>
      </c>
    </row>
    <row r="142" spans="1:20" ht="64" customHeight="1" x14ac:dyDescent="0.45">
      <c r="A142" s="18">
        <v>140</v>
      </c>
      <c r="B142" s="29" t="s">
        <v>473</v>
      </c>
      <c r="C142" s="29" t="s">
        <v>492</v>
      </c>
      <c r="D142" s="44">
        <v>901242027</v>
      </c>
      <c r="E142" s="29">
        <v>5</v>
      </c>
      <c r="F142" s="29" t="s">
        <v>37</v>
      </c>
      <c r="G142" s="45" t="s">
        <v>512</v>
      </c>
      <c r="H142" s="47">
        <v>45426</v>
      </c>
      <c r="I142" s="47" t="s">
        <v>113</v>
      </c>
      <c r="J142" s="36">
        <v>0</v>
      </c>
      <c r="K142" s="16">
        <v>0</v>
      </c>
      <c r="L142" s="16">
        <v>0</v>
      </c>
      <c r="M142" s="16">
        <v>0.32879999999999998</v>
      </c>
      <c r="N142" s="16">
        <v>0.32879999999999998</v>
      </c>
      <c r="O142" s="63">
        <v>0</v>
      </c>
      <c r="P142" s="57">
        <v>7627000</v>
      </c>
      <c r="Q142" s="29" t="s">
        <v>13</v>
      </c>
      <c r="R142" s="48" t="s">
        <v>163</v>
      </c>
      <c r="S142" s="29" t="s">
        <v>519</v>
      </c>
      <c r="T142" s="29" t="s">
        <v>149</v>
      </c>
    </row>
    <row r="143" spans="1:20" ht="64" customHeight="1" x14ac:dyDescent="0.45">
      <c r="A143" s="18">
        <v>141</v>
      </c>
      <c r="B143" s="29" t="s">
        <v>474</v>
      </c>
      <c r="C143" s="29" t="s">
        <v>493</v>
      </c>
      <c r="D143" s="44">
        <v>901585651</v>
      </c>
      <c r="E143" s="29">
        <v>3</v>
      </c>
      <c r="F143" s="29" t="s">
        <v>37</v>
      </c>
      <c r="G143" s="45" t="s">
        <v>513</v>
      </c>
      <c r="H143" s="47">
        <v>45426</v>
      </c>
      <c r="I143" s="47" t="s">
        <v>113</v>
      </c>
      <c r="J143" s="36">
        <v>0</v>
      </c>
      <c r="K143" s="16">
        <v>0</v>
      </c>
      <c r="L143" s="16">
        <v>0</v>
      </c>
      <c r="M143" s="16">
        <v>0.32879999999999998</v>
      </c>
      <c r="N143" s="16">
        <v>0.32879999999999998</v>
      </c>
      <c r="O143" s="63">
        <v>0</v>
      </c>
      <c r="P143" s="57">
        <v>7627000</v>
      </c>
      <c r="Q143" s="29" t="s">
        <v>13</v>
      </c>
      <c r="R143" s="48" t="s">
        <v>163</v>
      </c>
      <c r="S143" s="29" t="s">
        <v>519</v>
      </c>
      <c r="T143" s="29" t="s">
        <v>149</v>
      </c>
    </row>
    <row r="144" spans="1:20" ht="64" customHeight="1" x14ac:dyDescent="0.45">
      <c r="A144" s="18">
        <v>142</v>
      </c>
      <c r="B144" s="29" t="s">
        <v>475</v>
      </c>
      <c r="C144" s="29" t="s">
        <v>494</v>
      </c>
      <c r="D144" s="44">
        <v>900701689</v>
      </c>
      <c r="E144" s="29">
        <v>7</v>
      </c>
      <c r="F144" s="29" t="s">
        <v>37</v>
      </c>
      <c r="G144" s="45" t="s">
        <v>513</v>
      </c>
      <c r="H144" s="47">
        <v>45426</v>
      </c>
      <c r="I144" s="47" t="s">
        <v>113</v>
      </c>
      <c r="J144" s="36">
        <v>0</v>
      </c>
      <c r="K144" s="16">
        <v>0</v>
      </c>
      <c r="L144" s="16">
        <v>0</v>
      </c>
      <c r="M144" s="16">
        <v>0.32879999999999998</v>
      </c>
      <c r="N144" s="16">
        <v>0.32879999999999998</v>
      </c>
      <c r="O144" s="63">
        <v>0</v>
      </c>
      <c r="P144" s="57">
        <v>7627000</v>
      </c>
      <c r="Q144" s="29" t="s">
        <v>13</v>
      </c>
      <c r="R144" s="48" t="s">
        <v>163</v>
      </c>
      <c r="S144" s="29" t="s">
        <v>519</v>
      </c>
      <c r="T144" s="29" t="s">
        <v>149</v>
      </c>
    </row>
    <row r="145" spans="1:21" ht="64" customHeight="1" x14ac:dyDescent="0.45">
      <c r="A145" s="18">
        <v>143</v>
      </c>
      <c r="B145" s="29" t="s">
        <v>476</v>
      </c>
      <c r="C145" s="29" t="s">
        <v>495</v>
      </c>
      <c r="D145" s="44">
        <v>890303093</v>
      </c>
      <c r="E145" s="29">
        <v>5</v>
      </c>
      <c r="F145" s="29" t="s">
        <v>16</v>
      </c>
      <c r="G145" s="45" t="s">
        <v>514</v>
      </c>
      <c r="H145" s="47">
        <v>45443</v>
      </c>
      <c r="I145" s="47">
        <v>45657</v>
      </c>
      <c r="J145" s="36">
        <v>19439448</v>
      </c>
      <c r="K145" s="16">
        <v>0</v>
      </c>
      <c r="L145" s="16">
        <v>0</v>
      </c>
      <c r="M145" s="16">
        <v>0</v>
      </c>
      <c r="N145" s="16">
        <v>0</v>
      </c>
      <c r="O145" s="63">
        <v>0</v>
      </c>
      <c r="P145" s="57">
        <v>19439448</v>
      </c>
      <c r="Q145" s="29" t="s">
        <v>13</v>
      </c>
      <c r="R145" s="48" t="s">
        <v>44</v>
      </c>
      <c r="S145" s="29" t="s">
        <v>456</v>
      </c>
      <c r="T145" s="29" t="s">
        <v>571</v>
      </c>
    </row>
    <row r="146" spans="1:21" ht="64" customHeight="1" x14ac:dyDescent="0.45">
      <c r="A146" s="18">
        <v>144</v>
      </c>
      <c r="B146" s="29" t="s">
        <v>477</v>
      </c>
      <c r="C146" s="29" t="s">
        <v>496</v>
      </c>
      <c r="D146" s="44">
        <v>1039459416</v>
      </c>
      <c r="E146" s="29" t="s">
        <v>109</v>
      </c>
      <c r="F146" s="29" t="s">
        <v>37</v>
      </c>
      <c r="G146" s="45" t="s">
        <v>513</v>
      </c>
      <c r="H146" s="47">
        <v>45428</v>
      </c>
      <c r="I146" s="47" t="s">
        <v>113</v>
      </c>
      <c r="J146" s="36">
        <v>0</v>
      </c>
      <c r="K146" s="16">
        <v>0</v>
      </c>
      <c r="L146" s="16">
        <v>0</v>
      </c>
      <c r="M146" s="16">
        <v>0.32879999999999998</v>
      </c>
      <c r="N146" s="16">
        <v>0.32879999999999998</v>
      </c>
      <c r="O146" s="63">
        <v>0</v>
      </c>
      <c r="P146" s="57">
        <v>7627000</v>
      </c>
      <c r="Q146" s="29" t="s">
        <v>13</v>
      </c>
      <c r="R146" s="48" t="s">
        <v>163</v>
      </c>
      <c r="S146" s="29" t="s">
        <v>519</v>
      </c>
      <c r="T146" s="29" t="s">
        <v>149</v>
      </c>
    </row>
    <row r="147" spans="1:21" ht="64" customHeight="1" x14ac:dyDescent="0.45">
      <c r="A147" s="18">
        <v>145</v>
      </c>
      <c r="B147" s="29" t="s">
        <v>478</v>
      </c>
      <c r="C147" s="29" t="s">
        <v>497</v>
      </c>
      <c r="D147" s="44">
        <v>901221454</v>
      </c>
      <c r="E147" s="29">
        <v>7</v>
      </c>
      <c r="F147" s="29" t="s">
        <v>16</v>
      </c>
      <c r="G147" s="45" t="s">
        <v>515</v>
      </c>
      <c r="H147" s="47">
        <v>45428</v>
      </c>
      <c r="I147" s="47">
        <v>45489</v>
      </c>
      <c r="J147" s="36">
        <v>1460000</v>
      </c>
      <c r="K147" s="16">
        <v>0</v>
      </c>
      <c r="L147" s="16">
        <v>0</v>
      </c>
      <c r="M147" s="16">
        <v>0.05</v>
      </c>
      <c r="N147" s="16">
        <v>0.05</v>
      </c>
      <c r="O147" s="63">
        <v>0</v>
      </c>
      <c r="P147" s="57">
        <v>0</v>
      </c>
      <c r="Q147" s="29" t="s">
        <v>13</v>
      </c>
      <c r="R147" s="48" t="s">
        <v>44</v>
      </c>
      <c r="S147" s="29" t="s">
        <v>456</v>
      </c>
      <c r="T147" s="29" t="s">
        <v>571</v>
      </c>
    </row>
    <row r="148" spans="1:21" ht="64" customHeight="1" x14ac:dyDescent="0.45">
      <c r="A148" s="18">
        <v>146</v>
      </c>
      <c r="B148" s="29" t="s">
        <v>479</v>
      </c>
      <c r="C148" s="29" t="s">
        <v>498</v>
      </c>
      <c r="D148" s="44">
        <v>900592204</v>
      </c>
      <c r="E148" s="29">
        <v>1</v>
      </c>
      <c r="F148" s="29" t="s">
        <v>37</v>
      </c>
      <c r="G148" s="45" t="s">
        <v>513</v>
      </c>
      <c r="H148" s="47">
        <v>45433</v>
      </c>
      <c r="I148" s="47" t="s">
        <v>113</v>
      </c>
      <c r="J148" s="36">
        <v>0</v>
      </c>
      <c r="K148" s="16">
        <v>0</v>
      </c>
      <c r="L148" s="16">
        <v>0</v>
      </c>
      <c r="M148" s="16">
        <v>0.32879999999999998</v>
      </c>
      <c r="N148" s="16">
        <v>0.32879999999999998</v>
      </c>
      <c r="O148" s="63">
        <v>0</v>
      </c>
      <c r="P148" s="57">
        <v>7627000</v>
      </c>
      <c r="Q148" s="29" t="s">
        <v>13</v>
      </c>
      <c r="R148" s="48" t="s">
        <v>163</v>
      </c>
      <c r="S148" s="29" t="s">
        <v>519</v>
      </c>
      <c r="T148" s="29" t="s">
        <v>149</v>
      </c>
    </row>
    <row r="149" spans="1:21" ht="64" customHeight="1" x14ac:dyDescent="0.45">
      <c r="A149" s="18">
        <v>147</v>
      </c>
      <c r="B149" s="29" t="s">
        <v>480</v>
      </c>
      <c r="C149" s="29" t="s">
        <v>140</v>
      </c>
      <c r="D149" s="44">
        <v>890101994</v>
      </c>
      <c r="E149" s="29">
        <v>9</v>
      </c>
      <c r="F149" s="29" t="s">
        <v>16</v>
      </c>
      <c r="G149" s="45" t="s">
        <v>516</v>
      </c>
      <c r="H149" s="47">
        <v>45443</v>
      </c>
      <c r="I149" s="47">
        <v>45657</v>
      </c>
      <c r="J149" s="36">
        <v>17000000</v>
      </c>
      <c r="K149" s="16">
        <v>0</v>
      </c>
      <c r="L149" s="16">
        <v>0</v>
      </c>
      <c r="M149" s="16">
        <v>0</v>
      </c>
      <c r="N149" s="16">
        <v>0</v>
      </c>
      <c r="O149" s="63">
        <v>0</v>
      </c>
      <c r="P149" s="57">
        <v>17000000</v>
      </c>
      <c r="Q149" s="29" t="s">
        <v>13</v>
      </c>
      <c r="R149" s="48" t="s">
        <v>44</v>
      </c>
      <c r="S149" s="29" t="s">
        <v>456</v>
      </c>
      <c r="T149" s="29" t="s">
        <v>571</v>
      </c>
    </row>
    <row r="150" spans="1:21" ht="64" customHeight="1" x14ac:dyDescent="0.45">
      <c r="A150" s="18">
        <v>148</v>
      </c>
      <c r="B150" s="29" t="s">
        <v>481</v>
      </c>
      <c r="C150" s="29" t="s">
        <v>499</v>
      </c>
      <c r="D150" s="44">
        <v>80012017</v>
      </c>
      <c r="E150" s="29">
        <v>8</v>
      </c>
      <c r="F150" s="29" t="s">
        <v>16</v>
      </c>
      <c r="G150" s="45" t="s">
        <v>517</v>
      </c>
      <c r="H150" s="47">
        <v>45434</v>
      </c>
      <c r="I150" s="47">
        <v>45626</v>
      </c>
      <c r="J150" s="36">
        <v>5423425</v>
      </c>
      <c r="K150" s="16">
        <v>0</v>
      </c>
      <c r="L150" s="16">
        <v>0</v>
      </c>
      <c r="M150" s="16">
        <v>7.9799999999999996E-2</v>
      </c>
      <c r="N150" s="16">
        <v>7.9799999999999996E-2</v>
      </c>
      <c r="O150" s="63"/>
      <c r="P150" s="57">
        <v>5423425</v>
      </c>
      <c r="Q150" s="29" t="s">
        <v>13</v>
      </c>
      <c r="R150" s="48" t="s">
        <v>44</v>
      </c>
      <c r="S150" s="29" t="s">
        <v>456</v>
      </c>
      <c r="T150" s="29" t="s">
        <v>571</v>
      </c>
    </row>
    <row r="151" spans="1:21" ht="78" customHeight="1" x14ac:dyDescent="0.45">
      <c r="A151" s="18">
        <v>149</v>
      </c>
      <c r="B151" s="29" t="s">
        <v>482</v>
      </c>
      <c r="C151" s="29" t="s">
        <v>500</v>
      </c>
      <c r="D151" s="44">
        <v>11798845</v>
      </c>
      <c r="E151" s="29" t="s">
        <v>109</v>
      </c>
      <c r="F151" s="29" t="s">
        <v>37</v>
      </c>
      <c r="G151" s="45" t="s">
        <v>513</v>
      </c>
      <c r="H151" s="47">
        <v>45436</v>
      </c>
      <c r="I151" s="47" t="s">
        <v>113</v>
      </c>
      <c r="J151" s="36">
        <v>0</v>
      </c>
      <c r="K151" s="16">
        <v>0</v>
      </c>
      <c r="L151" s="16">
        <v>0</v>
      </c>
      <c r="M151" s="16">
        <v>0.32879999999999998</v>
      </c>
      <c r="N151" s="16">
        <v>0.32879999999999998</v>
      </c>
      <c r="O151" s="63">
        <v>0</v>
      </c>
      <c r="P151" s="57">
        <v>7627000</v>
      </c>
      <c r="Q151" s="29" t="s">
        <v>13</v>
      </c>
      <c r="R151" s="48" t="s">
        <v>163</v>
      </c>
      <c r="S151" s="29" t="s">
        <v>519</v>
      </c>
      <c r="T151" s="29" t="s">
        <v>149</v>
      </c>
    </row>
    <row r="152" spans="1:21" ht="78" customHeight="1" x14ac:dyDescent="0.45">
      <c r="A152" s="18">
        <v>150</v>
      </c>
      <c r="B152" s="29" t="s">
        <v>524</v>
      </c>
      <c r="C152" s="29" t="s">
        <v>282</v>
      </c>
      <c r="D152" s="44">
        <v>901157921</v>
      </c>
      <c r="E152" s="29">
        <v>1</v>
      </c>
      <c r="F152" s="29" t="s">
        <v>16</v>
      </c>
      <c r="G152" s="45" t="s">
        <v>522</v>
      </c>
      <c r="H152" s="47">
        <v>45447</v>
      </c>
      <c r="I152" s="47">
        <v>45657</v>
      </c>
      <c r="J152" s="36">
        <v>42500000</v>
      </c>
      <c r="K152" s="16">
        <v>0</v>
      </c>
      <c r="L152" s="16">
        <v>0</v>
      </c>
      <c r="M152" s="16">
        <v>0</v>
      </c>
      <c r="N152" s="16">
        <v>0</v>
      </c>
      <c r="O152" s="63">
        <v>0</v>
      </c>
      <c r="P152" s="57">
        <v>42500000</v>
      </c>
      <c r="Q152" s="29" t="s">
        <v>13</v>
      </c>
      <c r="R152" s="48" t="s">
        <v>418</v>
      </c>
      <c r="S152" s="29" t="s">
        <v>148</v>
      </c>
      <c r="T152" s="29" t="s">
        <v>116</v>
      </c>
    </row>
    <row r="153" spans="1:21" ht="85" customHeight="1" x14ac:dyDescent="0.45">
      <c r="A153" s="18">
        <v>151</v>
      </c>
      <c r="B153" s="29" t="s">
        <v>523</v>
      </c>
      <c r="C153" s="29" t="s">
        <v>525</v>
      </c>
      <c r="D153" s="44">
        <v>900830629</v>
      </c>
      <c r="E153" s="29">
        <v>8</v>
      </c>
      <c r="F153" s="29" t="s">
        <v>16</v>
      </c>
      <c r="G153" s="45" t="s">
        <v>526</v>
      </c>
      <c r="H153" s="47">
        <v>45442</v>
      </c>
      <c r="I153" s="47">
        <v>45503</v>
      </c>
      <c r="J153" s="36">
        <v>8000000</v>
      </c>
      <c r="K153" s="16">
        <v>0</v>
      </c>
      <c r="L153" s="16">
        <v>0</v>
      </c>
      <c r="M153" s="16">
        <v>0</v>
      </c>
      <c r="N153" s="16">
        <v>0</v>
      </c>
      <c r="O153" s="63">
        <v>0</v>
      </c>
      <c r="P153" s="57">
        <v>8000000</v>
      </c>
      <c r="Q153" s="29" t="s">
        <v>13</v>
      </c>
      <c r="R153" s="48" t="s">
        <v>44</v>
      </c>
      <c r="S153" s="29" t="s">
        <v>456</v>
      </c>
      <c r="T153" s="29" t="s">
        <v>571</v>
      </c>
    </row>
    <row r="154" spans="1:21" s="3" customFormat="1" ht="91.5" customHeight="1" x14ac:dyDescent="0.55000000000000004">
      <c r="A154" s="78" t="s">
        <v>570</v>
      </c>
      <c r="B154" s="78"/>
      <c r="C154" s="78"/>
      <c r="D154" s="78"/>
      <c r="E154" s="78"/>
      <c r="F154" s="78"/>
      <c r="G154" s="78"/>
      <c r="H154" s="78"/>
      <c r="I154" s="78"/>
      <c r="J154" s="79"/>
      <c r="K154" s="11"/>
      <c r="L154" s="11"/>
      <c r="M154" s="11"/>
      <c r="N154" s="11"/>
      <c r="O154" s="11"/>
      <c r="P154" s="11"/>
      <c r="Q154" s="11"/>
      <c r="R154" s="11"/>
      <c r="T154" s="11"/>
      <c r="U154" s="2"/>
    </row>
    <row r="155" spans="1:21" s="3" customFormat="1" ht="21" x14ac:dyDescent="0.55000000000000004">
      <c r="A155" s="9"/>
      <c r="B155" s="9"/>
      <c r="C155" s="9"/>
      <c r="D155" s="9"/>
      <c r="E155" s="9"/>
      <c r="F155" s="9"/>
      <c r="G155" s="9"/>
      <c r="H155" s="10"/>
      <c r="I155" s="10"/>
      <c r="J155" s="7"/>
      <c r="K155" s="17"/>
      <c r="L155" s="17"/>
      <c r="M155" s="17"/>
      <c r="N155" s="17"/>
      <c r="O155" s="14"/>
      <c r="P155" s="14"/>
      <c r="Q155" s="11"/>
      <c r="R155" s="11"/>
      <c r="S155" s="11"/>
      <c r="T155" s="11"/>
      <c r="U155" s="2"/>
    </row>
    <row r="156" spans="1:21" x14ac:dyDescent="0.45">
      <c r="A156" s="75" t="s">
        <v>34</v>
      </c>
      <c r="B156" s="76"/>
      <c r="C156" s="80" t="s">
        <v>573</v>
      </c>
      <c r="D156" s="80"/>
      <c r="E156" s="80"/>
      <c r="F156" s="80"/>
    </row>
    <row r="157" spans="1:21" x14ac:dyDescent="0.45">
      <c r="A157" s="75" t="s">
        <v>35</v>
      </c>
      <c r="B157" s="76"/>
      <c r="C157" s="80" t="s">
        <v>62</v>
      </c>
      <c r="D157" s="80"/>
      <c r="E157" s="80"/>
      <c r="F157" s="80"/>
    </row>
    <row r="158" spans="1:21" ht="17.5" customHeight="1" x14ac:dyDescent="0.45">
      <c r="A158" s="76" t="s">
        <v>375</v>
      </c>
      <c r="B158" s="77"/>
      <c r="C158" s="80" t="s">
        <v>376</v>
      </c>
      <c r="D158" s="80"/>
      <c r="E158" s="80"/>
      <c r="F158" s="80"/>
    </row>
    <row r="159" spans="1:21" ht="41.5" customHeight="1" x14ac:dyDescent="0.45">
      <c r="A159" s="76" t="s">
        <v>374</v>
      </c>
      <c r="B159" s="77"/>
      <c r="C159" s="81" t="s">
        <v>574</v>
      </c>
      <c r="D159" s="80"/>
      <c r="E159" s="80"/>
      <c r="F159" s="80"/>
    </row>
    <row r="160" spans="1:21" x14ac:dyDescent="0.45">
      <c r="A160" s="75" t="s">
        <v>310</v>
      </c>
      <c r="B160" s="76"/>
      <c r="C160" s="71">
        <v>45454</v>
      </c>
      <c r="D160" s="71"/>
      <c r="E160" s="71"/>
      <c r="F160" s="71"/>
    </row>
  </sheetData>
  <mergeCells count="12">
    <mergeCell ref="C160:F160"/>
    <mergeCell ref="A1:T1"/>
    <mergeCell ref="A156:B156"/>
    <mergeCell ref="A157:B157"/>
    <mergeCell ref="A158:B158"/>
    <mergeCell ref="A160:B160"/>
    <mergeCell ref="A159:B159"/>
    <mergeCell ref="A154:J154"/>
    <mergeCell ref="C156:F156"/>
    <mergeCell ref="C157:F157"/>
    <mergeCell ref="C158:F158"/>
    <mergeCell ref="C159:F159"/>
  </mergeCells>
  <phoneticPr fontId="5" type="noConversion"/>
  <pageMargins left="0.70866141732283472" right="0.70866141732283472" top="0.74803149606299213" bottom="0.74803149606299213" header="0.31496062992125984" footer="0.31496062992125984"/>
  <pageSetup scale="1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CECDD-8E91-49CB-9831-300E15E3A1CA}">
  <dimension ref="A1:T12"/>
  <sheetViews>
    <sheetView zoomScale="40" zoomScaleNormal="40" zoomScaleSheetLayoutView="40" workbookViewId="0">
      <pane ySplit="2" topLeftCell="A3" activePane="bottomLeft" state="frozen"/>
      <selection pane="bottomLeft" activeCell="B3" sqref="B3"/>
    </sheetView>
  </sheetViews>
  <sheetFormatPr baseColWidth="10" defaultColWidth="11.453125" defaultRowHeight="17.5" x14ac:dyDescent="0.45"/>
  <cols>
    <col min="1" max="1" width="12.81640625" style="1" customWidth="1"/>
    <col min="2" max="2" width="34.54296875" style="1" bestFit="1" customWidth="1"/>
    <col min="3" max="3" width="64.81640625" style="1" bestFit="1" customWidth="1"/>
    <col min="4" max="4" width="21.81640625" style="1" bestFit="1" customWidth="1"/>
    <col min="5" max="5" width="13.1796875" style="1" customWidth="1"/>
    <col min="6" max="6" width="35.81640625" style="1" customWidth="1"/>
    <col min="7" max="7" width="70.81640625" style="4" customWidth="1"/>
    <col min="8" max="9" width="27.1796875" style="8" customWidth="1"/>
    <col min="10" max="10" width="27.1796875" style="5" customWidth="1"/>
    <col min="11" max="14" width="30.81640625" style="6" customWidth="1"/>
    <col min="15" max="16" width="30.81640625" style="15" customWidth="1"/>
    <col min="17" max="17" width="29" style="1" customWidth="1"/>
    <col min="18" max="18" width="50.08984375" style="5" customWidth="1"/>
    <col min="19" max="20" width="31.453125" style="1" customWidth="1"/>
    <col min="21" max="16384" width="11.453125" style="1"/>
  </cols>
  <sheetData>
    <row r="1" spans="1:20" ht="142" customHeight="1" x14ac:dyDescent="0.45">
      <c r="A1" s="72"/>
      <c r="B1" s="72"/>
      <c r="C1" s="72"/>
      <c r="D1" s="72"/>
      <c r="E1" s="72"/>
      <c r="F1" s="72"/>
      <c r="G1" s="72"/>
      <c r="H1" s="72"/>
      <c r="I1" s="72"/>
      <c r="J1" s="72"/>
      <c r="K1" s="72"/>
      <c r="L1" s="72"/>
      <c r="M1" s="72"/>
      <c r="N1" s="72"/>
      <c r="O1" s="72"/>
      <c r="P1" s="72"/>
      <c r="Q1" s="72"/>
      <c r="R1" s="72"/>
      <c r="S1" s="72"/>
      <c r="T1" s="72"/>
    </row>
    <row r="2" spans="1:20" ht="71.150000000000006" customHeight="1" x14ac:dyDescent="0.45">
      <c r="A2" s="18" t="s">
        <v>0</v>
      </c>
      <c r="B2" s="19" t="s">
        <v>73</v>
      </c>
      <c r="C2" s="18" t="s">
        <v>1</v>
      </c>
      <c r="D2" s="20" t="s">
        <v>2</v>
      </c>
      <c r="E2" s="18" t="s">
        <v>3</v>
      </c>
      <c r="F2" s="21" t="s">
        <v>4</v>
      </c>
      <c r="G2" s="18" t="s">
        <v>5</v>
      </c>
      <c r="H2" s="22" t="s">
        <v>38</v>
      </c>
      <c r="I2" s="23" t="s">
        <v>52</v>
      </c>
      <c r="J2" s="24" t="s">
        <v>61</v>
      </c>
      <c r="K2" s="25" t="s">
        <v>6</v>
      </c>
      <c r="L2" s="25" t="s">
        <v>7</v>
      </c>
      <c r="M2" s="26" t="s">
        <v>8</v>
      </c>
      <c r="N2" s="26" t="s">
        <v>9</v>
      </c>
      <c r="O2" s="27" t="s">
        <v>42</v>
      </c>
      <c r="P2" s="27" t="s">
        <v>43</v>
      </c>
      <c r="Q2" s="28" t="s">
        <v>46</v>
      </c>
      <c r="R2" s="24" t="s">
        <v>11</v>
      </c>
      <c r="S2" s="28" t="s">
        <v>47</v>
      </c>
      <c r="T2" s="21" t="s">
        <v>12</v>
      </c>
    </row>
    <row r="3" spans="1:20" ht="87.5" x14ac:dyDescent="0.45">
      <c r="A3" s="18">
        <v>1</v>
      </c>
      <c r="B3" s="29" t="s">
        <v>53</v>
      </c>
      <c r="C3" s="30" t="s">
        <v>297</v>
      </c>
      <c r="D3" s="31">
        <v>900210800</v>
      </c>
      <c r="E3" s="31">
        <v>1</v>
      </c>
      <c r="F3" s="31" t="s">
        <v>50</v>
      </c>
      <c r="G3" s="32" t="s">
        <v>311</v>
      </c>
      <c r="H3" s="33">
        <v>44770</v>
      </c>
      <c r="I3" s="33">
        <v>45865</v>
      </c>
      <c r="J3" s="34">
        <v>19672128</v>
      </c>
      <c r="K3" s="61">
        <v>1</v>
      </c>
      <c r="L3" s="61">
        <v>1</v>
      </c>
      <c r="M3" s="61">
        <v>0.58333333333333337</v>
      </c>
      <c r="N3" s="61">
        <v>0.58333333333333337</v>
      </c>
      <c r="O3" s="13">
        <v>19672128</v>
      </c>
      <c r="P3" s="13">
        <v>0</v>
      </c>
      <c r="Q3" s="35" t="s">
        <v>30</v>
      </c>
      <c r="R3" s="29" t="s">
        <v>147</v>
      </c>
      <c r="S3" s="29" t="s">
        <v>148</v>
      </c>
      <c r="T3" s="29" t="s">
        <v>116</v>
      </c>
    </row>
    <row r="4" spans="1:20" ht="103.5" customHeight="1" x14ac:dyDescent="0.45">
      <c r="A4" s="18">
        <v>2</v>
      </c>
      <c r="B4" s="29" t="s">
        <v>54</v>
      </c>
      <c r="C4" s="30" t="s">
        <v>58</v>
      </c>
      <c r="D4" s="31" t="s">
        <v>170</v>
      </c>
      <c r="E4" s="31">
        <v>5</v>
      </c>
      <c r="F4" s="31" t="s">
        <v>50</v>
      </c>
      <c r="G4" s="32" t="s">
        <v>60</v>
      </c>
      <c r="H4" s="33">
        <v>44789</v>
      </c>
      <c r="I4" s="33">
        <v>45884</v>
      </c>
      <c r="J4" s="34">
        <v>25373775</v>
      </c>
      <c r="K4" s="61">
        <v>1</v>
      </c>
      <c r="L4" s="61">
        <v>1</v>
      </c>
      <c r="M4" s="61">
        <v>0.55555555555555558</v>
      </c>
      <c r="N4" s="61">
        <v>0.55555555555555558</v>
      </c>
      <c r="O4" s="13">
        <v>25373775</v>
      </c>
      <c r="P4" s="13">
        <v>0</v>
      </c>
      <c r="Q4" s="35" t="s">
        <v>30</v>
      </c>
      <c r="R4" s="29" t="s">
        <v>147</v>
      </c>
      <c r="S4" s="29" t="s">
        <v>148</v>
      </c>
      <c r="T4" s="29" t="s">
        <v>116</v>
      </c>
    </row>
    <row r="5" spans="1:20" ht="103.5" customHeight="1" x14ac:dyDescent="0.45">
      <c r="A5" s="18">
        <v>3</v>
      </c>
      <c r="B5" s="29" t="s">
        <v>63</v>
      </c>
      <c r="C5" s="29" t="s">
        <v>64</v>
      </c>
      <c r="D5" s="31">
        <v>800126785</v>
      </c>
      <c r="E5" s="31">
        <v>7</v>
      </c>
      <c r="F5" s="31" t="s">
        <v>50</v>
      </c>
      <c r="G5" s="32" t="s">
        <v>65</v>
      </c>
      <c r="H5" s="33">
        <v>44896</v>
      </c>
      <c r="I5" s="33">
        <v>45657</v>
      </c>
      <c r="J5" s="37">
        <v>26238189</v>
      </c>
      <c r="K5" s="61">
        <v>0.69630000000000003</v>
      </c>
      <c r="L5" s="61">
        <v>0.69630000000000003</v>
      </c>
      <c r="M5" s="61">
        <v>0.72799999999999998</v>
      </c>
      <c r="N5" s="61">
        <v>0.72799999999999998</v>
      </c>
      <c r="O5" s="13">
        <v>18270946</v>
      </c>
      <c r="P5" s="13">
        <v>7967243</v>
      </c>
      <c r="Q5" s="35" t="s">
        <v>13</v>
      </c>
      <c r="R5" s="36" t="s">
        <v>44</v>
      </c>
      <c r="S5" s="29" t="s">
        <v>458</v>
      </c>
      <c r="T5" s="29" t="s">
        <v>459</v>
      </c>
    </row>
    <row r="6" spans="1:20" ht="103.5" customHeight="1" x14ac:dyDescent="0.45">
      <c r="A6" s="18">
        <v>4</v>
      </c>
      <c r="B6" s="29" t="s">
        <v>67</v>
      </c>
      <c r="C6" s="29" t="s">
        <v>66</v>
      </c>
      <c r="D6" s="38">
        <v>900210800</v>
      </c>
      <c r="E6" s="38">
        <v>1</v>
      </c>
      <c r="F6" s="39" t="s">
        <v>51</v>
      </c>
      <c r="G6" s="40" t="s">
        <v>68</v>
      </c>
      <c r="H6" s="41">
        <v>44916</v>
      </c>
      <c r="I6" s="41">
        <v>45647</v>
      </c>
      <c r="J6" s="42">
        <v>4069200</v>
      </c>
      <c r="K6" s="61">
        <v>1</v>
      </c>
      <c r="L6" s="61">
        <v>1</v>
      </c>
      <c r="M6" s="61">
        <v>0.41666666666666669</v>
      </c>
      <c r="N6" s="61">
        <v>0.41666666666666669</v>
      </c>
      <c r="O6" s="13">
        <v>4139200</v>
      </c>
      <c r="P6" s="13">
        <v>0</v>
      </c>
      <c r="Q6" s="35" t="s">
        <v>30</v>
      </c>
      <c r="R6" s="29" t="s">
        <v>147</v>
      </c>
      <c r="S6" s="29" t="s">
        <v>148</v>
      </c>
      <c r="T6" s="29" t="s">
        <v>116</v>
      </c>
    </row>
    <row r="7" spans="1:20" x14ac:dyDescent="0.45">
      <c r="A7" s="12"/>
      <c r="B7" s="12"/>
      <c r="C7" s="12"/>
      <c r="D7" s="12"/>
      <c r="E7" s="12"/>
    </row>
    <row r="8" spans="1:20" x14ac:dyDescent="0.45">
      <c r="A8" s="75" t="s">
        <v>34</v>
      </c>
      <c r="B8" s="75"/>
      <c r="C8" s="82" t="s">
        <v>520</v>
      </c>
      <c r="D8" s="82"/>
      <c r="E8" s="82"/>
    </row>
    <row r="9" spans="1:20" x14ac:dyDescent="0.45">
      <c r="A9" s="75" t="s">
        <v>35</v>
      </c>
      <c r="B9" s="75"/>
      <c r="C9" s="82" t="s">
        <v>62</v>
      </c>
      <c r="D9" s="82"/>
      <c r="E9" s="82"/>
    </row>
    <row r="10" spans="1:20" x14ac:dyDescent="0.45">
      <c r="A10" s="75" t="s">
        <v>378</v>
      </c>
      <c r="B10" s="75"/>
      <c r="C10" s="83" t="s">
        <v>376</v>
      </c>
      <c r="D10" s="82"/>
      <c r="E10" s="82"/>
    </row>
    <row r="11" spans="1:20" ht="41.5" customHeight="1" x14ac:dyDescent="0.45">
      <c r="A11" s="75" t="s">
        <v>379</v>
      </c>
      <c r="B11" s="75"/>
      <c r="C11" s="83" t="s">
        <v>377</v>
      </c>
      <c r="D11" s="82"/>
      <c r="E11" s="82"/>
    </row>
    <row r="12" spans="1:20" x14ac:dyDescent="0.45">
      <c r="A12" s="75" t="s">
        <v>310</v>
      </c>
      <c r="B12" s="75"/>
      <c r="C12" s="84">
        <v>45454</v>
      </c>
      <c r="D12" s="84"/>
      <c r="E12" s="84"/>
    </row>
  </sheetData>
  <mergeCells count="11">
    <mergeCell ref="A1:T1"/>
    <mergeCell ref="A8:B8"/>
    <mergeCell ref="A9:B9"/>
    <mergeCell ref="A11:B11"/>
    <mergeCell ref="A12:B12"/>
    <mergeCell ref="C8:E8"/>
    <mergeCell ref="C9:E9"/>
    <mergeCell ref="C11:E11"/>
    <mergeCell ref="C12:E12"/>
    <mergeCell ref="A10:B10"/>
    <mergeCell ref="C10:E10"/>
  </mergeCells>
  <pageMargins left="0.70866141732283472" right="0.70866141732283472" top="0.74803149606299213" bottom="0.74803149606299213" header="0.31496062992125984" footer="0.31496062992125984"/>
  <pageSetup scale="1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68E0C-86FC-47EB-953E-80A5FD8359D7}">
  <dimension ref="A1:S11"/>
  <sheetViews>
    <sheetView zoomScale="40" zoomScaleNormal="40" zoomScaleSheetLayoutView="40" workbookViewId="0">
      <pane ySplit="2" topLeftCell="A3" activePane="bottomLeft" state="frozen"/>
      <selection pane="bottomLeft" activeCell="A5" sqref="A5"/>
    </sheetView>
  </sheetViews>
  <sheetFormatPr baseColWidth="10" defaultColWidth="11.453125" defaultRowHeight="17.5" x14ac:dyDescent="0.45"/>
  <cols>
    <col min="1" max="1" width="13.81640625" style="1" customWidth="1"/>
    <col min="2" max="2" width="27.1796875" style="1" bestFit="1" customWidth="1"/>
    <col min="3" max="3" width="64.81640625" style="1" bestFit="1" customWidth="1"/>
    <col min="4" max="4" width="15" style="1" customWidth="1"/>
    <col min="5" max="5" width="35.81640625" style="1" customWidth="1"/>
    <col min="6" max="6" width="70.81640625" style="4" customWidth="1"/>
    <col min="7" max="8" width="27.1796875" style="8" customWidth="1"/>
    <col min="9" max="9" width="27.1796875" style="5" customWidth="1"/>
    <col min="10" max="13" width="30.81640625" style="6" customWidth="1"/>
    <col min="14" max="15" width="30.81640625" style="15" customWidth="1"/>
    <col min="16" max="16" width="29" style="1" customWidth="1"/>
    <col min="17" max="17" width="31.453125" style="5" customWidth="1"/>
    <col min="18" max="19" width="31.453125" style="1" customWidth="1"/>
    <col min="20" max="16384" width="11.453125" style="1"/>
  </cols>
  <sheetData>
    <row r="1" spans="1:19" ht="145" customHeight="1" x14ac:dyDescent="0.45">
      <c r="A1" s="72"/>
      <c r="B1" s="72"/>
      <c r="C1" s="72"/>
      <c r="D1" s="72"/>
      <c r="E1" s="72"/>
      <c r="F1" s="72"/>
      <c r="G1" s="72"/>
      <c r="H1" s="72"/>
      <c r="I1" s="72"/>
      <c r="J1" s="72"/>
      <c r="K1" s="72"/>
      <c r="L1" s="72"/>
      <c r="M1" s="72"/>
      <c r="N1" s="72"/>
      <c r="O1" s="72"/>
      <c r="P1" s="72"/>
      <c r="Q1" s="72"/>
      <c r="R1" s="72"/>
      <c r="S1" s="72"/>
    </row>
    <row r="2" spans="1:19" ht="71.150000000000006" customHeight="1" x14ac:dyDescent="0.45">
      <c r="A2" s="18" t="s">
        <v>0</v>
      </c>
      <c r="B2" s="56" t="s">
        <v>73</v>
      </c>
      <c r="C2" s="18" t="s">
        <v>1</v>
      </c>
      <c r="D2" s="20" t="s">
        <v>2</v>
      </c>
      <c r="E2" s="18" t="s">
        <v>4</v>
      </c>
      <c r="F2" s="20" t="s">
        <v>5</v>
      </c>
      <c r="G2" s="23" t="s">
        <v>38</v>
      </c>
      <c r="H2" s="22" t="s">
        <v>52</v>
      </c>
      <c r="I2" s="50" t="s">
        <v>61</v>
      </c>
      <c r="J2" s="25" t="s">
        <v>6</v>
      </c>
      <c r="K2" s="25" t="s">
        <v>7</v>
      </c>
      <c r="L2" s="26" t="s">
        <v>8</v>
      </c>
      <c r="M2" s="26" t="s">
        <v>9</v>
      </c>
      <c r="N2" s="27" t="s">
        <v>42</v>
      </c>
      <c r="O2" s="27" t="s">
        <v>43</v>
      </c>
      <c r="P2" s="28" t="s">
        <v>46</v>
      </c>
      <c r="Q2" s="24" t="s">
        <v>11</v>
      </c>
      <c r="R2" s="28" t="s">
        <v>47</v>
      </c>
      <c r="S2" s="21" t="s">
        <v>12</v>
      </c>
    </row>
    <row r="3" spans="1:19" ht="78.650000000000006" customHeight="1" x14ac:dyDescent="0.45">
      <c r="A3" s="18">
        <v>2</v>
      </c>
      <c r="B3" s="66" t="s">
        <v>198</v>
      </c>
      <c r="C3" s="29" t="s">
        <v>199</v>
      </c>
      <c r="D3" s="31">
        <v>811009788</v>
      </c>
      <c r="E3" s="31" t="s">
        <v>151</v>
      </c>
      <c r="F3" s="40" t="s">
        <v>200</v>
      </c>
      <c r="G3" s="33">
        <v>45104</v>
      </c>
      <c r="H3" s="33">
        <v>45838</v>
      </c>
      <c r="I3" s="37">
        <v>35000000</v>
      </c>
      <c r="J3" s="62">
        <v>0.39360000000000001</v>
      </c>
      <c r="K3" s="62">
        <v>0.39360000000000001</v>
      </c>
      <c r="L3" s="62">
        <v>0.46200000000000002</v>
      </c>
      <c r="M3" s="62">
        <v>0.46200000000000002</v>
      </c>
      <c r="N3" s="68">
        <v>13774269.579999998</v>
      </c>
      <c r="O3" s="68">
        <v>21225730.420000002</v>
      </c>
      <c r="P3" s="35" t="s">
        <v>13</v>
      </c>
      <c r="Q3" s="36" t="s">
        <v>44</v>
      </c>
      <c r="R3" s="29" t="s">
        <v>572</v>
      </c>
      <c r="S3" s="29" t="s">
        <v>17</v>
      </c>
    </row>
    <row r="4" spans="1:19" ht="78.650000000000006" customHeight="1" x14ac:dyDescent="0.45">
      <c r="A4" s="18">
        <v>3</v>
      </c>
      <c r="B4" s="66" t="s">
        <v>201</v>
      </c>
      <c r="C4" s="29" t="s">
        <v>202</v>
      </c>
      <c r="D4" s="31">
        <v>900459737</v>
      </c>
      <c r="E4" s="31" t="s">
        <v>151</v>
      </c>
      <c r="F4" s="40" t="s">
        <v>200</v>
      </c>
      <c r="G4" s="33">
        <v>45104</v>
      </c>
      <c r="H4" s="33">
        <v>45838</v>
      </c>
      <c r="I4" s="37">
        <v>1000000</v>
      </c>
      <c r="J4" s="62">
        <v>0</v>
      </c>
      <c r="K4" s="62">
        <v>0</v>
      </c>
      <c r="L4" s="62">
        <v>0.46200000000000002</v>
      </c>
      <c r="M4" s="62">
        <v>0.46200000000000002</v>
      </c>
      <c r="N4" s="67">
        <v>1000000</v>
      </c>
      <c r="O4" s="68">
        <v>0</v>
      </c>
      <c r="P4" s="35" t="s">
        <v>13</v>
      </c>
      <c r="Q4" s="36" t="s">
        <v>44</v>
      </c>
      <c r="R4" s="29" t="s">
        <v>572</v>
      </c>
      <c r="S4" s="29" t="s">
        <v>17</v>
      </c>
    </row>
    <row r="5" spans="1:19" ht="78.650000000000006" customHeight="1" x14ac:dyDescent="0.45">
      <c r="A5" s="18">
        <v>4</v>
      </c>
      <c r="B5" s="31" t="s">
        <v>305</v>
      </c>
      <c r="C5" s="29" t="s">
        <v>189</v>
      </c>
      <c r="D5" s="31">
        <v>830122983</v>
      </c>
      <c r="E5" s="31" t="s">
        <v>151</v>
      </c>
      <c r="F5" s="40" t="s">
        <v>306</v>
      </c>
      <c r="G5" s="33">
        <v>45261</v>
      </c>
      <c r="H5" s="33">
        <v>45639</v>
      </c>
      <c r="I5" s="37">
        <v>211463283</v>
      </c>
      <c r="J5" s="62">
        <v>1</v>
      </c>
      <c r="K5" s="62">
        <v>1</v>
      </c>
      <c r="L5" s="62">
        <v>0.51851851851851849</v>
      </c>
      <c r="M5" s="62">
        <v>0.48148148148148145</v>
      </c>
      <c r="N5" s="55">
        <v>211463283</v>
      </c>
      <c r="O5" s="54">
        <v>0</v>
      </c>
      <c r="P5" s="35" t="s">
        <v>13</v>
      </c>
      <c r="Q5" s="36" t="s">
        <v>147</v>
      </c>
      <c r="R5" s="29" t="s">
        <v>148</v>
      </c>
      <c r="S5" s="29" t="s">
        <v>190</v>
      </c>
    </row>
    <row r="6" spans="1:19" x14ac:dyDescent="0.45">
      <c r="F6" s="51"/>
      <c r="P6" s="52"/>
      <c r="Q6" s="53"/>
    </row>
    <row r="7" spans="1:19" x14ac:dyDescent="0.45">
      <c r="A7" s="85" t="s">
        <v>34</v>
      </c>
      <c r="B7" s="85"/>
      <c r="C7" s="82" t="s">
        <v>521</v>
      </c>
      <c r="D7" s="82"/>
      <c r="E7" s="82"/>
    </row>
    <row r="8" spans="1:19" x14ac:dyDescent="0.45">
      <c r="A8" s="85" t="s">
        <v>35</v>
      </c>
      <c r="B8" s="85"/>
      <c r="C8" s="86" t="s">
        <v>62</v>
      </c>
      <c r="D8" s="87"/>
      <c r="E8" s="88"/>
    </row>
    <row r="9" spans="1:19" x14ac:dyDescent="0.45">
      <c r="A9" s="85" t="s">
        <v>378</v>
      </c>
      <c r="B9" s="85"/>
      <c r="C9" s="89" t="s">
        <v>376</v>
      </c>
      <c r="D9" s="87"/>
      <c r="E9" s="88"/>
    </row>
    <row r="10" spans="1:19" ht="37.5" customHeight="1" x14ac:dyDescent="0.45">
      <c r="A10" s="85" t="s">
        <v>379</v>
      </c>
      <c r="B10" s="85"/>
      <c r="C10" s="89" t="s">
        <v>377</v>
      </c>
      <c r="D10" s="87"/>
      <c r="E10" s="88"/>
    </row>
    <row r="11" spans="1:19" x14ac:dyDescent="0.45">
      <c r="A11" s="85" t="s">
        <v>36</v>
      </c>
      <c r="B11" s="85"/>
      <c r="C11" s="84">
        <v>45454</v>
      </c>
      <c r="D11" s="84"/>
      <c r="E11" s="84"/>
    </row>
  </sheetData>
  <mergeCells count="11">
    <mergeCell ref="A11:B11"/>
    <mergeCell ref="A10:B10"/>
    <mergeCell ref="A1:S1"/>
    <mergeCell ref="A7:B7"/>
    <mergeCell ref="A8:B8"/>
    <mergeCell ref="C7:E7"/>
    <mergeCell ref="C8:E8"/>
    <mergeCell ref="C10:E10"/>
    <mergeCell ref="C11:E11"/>
    <mergeCell ref="A9:B9"/>
    <mergeCell ref="C9:E9"/>
  </mergeCells>
  <pageMargins left="0.70866141732283472" right="0.70866141732283472" top="0.74803149606299213" bottom="0.74803149606299213" header="0.31496062992125984" footer="0.31496062992125984"/>
  <pageSetup scale="1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CONTRATOS MANUAL 44 - MANUAL 26</vt:lpstr>
      <vt:lpstr>ÓRDENES DE SERVICIO</vt:lpstr>
      <vt:lpstr>ÓRDENES DE COMPRA</vt:lpstr>
      <vt:lpstr>'CONTRATOS MANUAL 44 - MANUAL 26'!Área_de_impresión</vt:lpstr>
      <vt:lpstr>'ÓRDENES DE COMPRA'!Área_de_impresión</vt:lpstr>
      <vt:lpstr>'ÓRDENES DE SERVICIO'!Área_de_impresión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Mayra Alejandra Castro Aparicio</dc:creator>
  <cp:lastModifiedBy>Jenny Isabel González Cantillo</cp:lastModifiedBy>
  <cp:lastPrinted>2023-05-29T14:26:35Z</cp:lastPrinted>
  <dcterms:created xsi:type="dcterms:W3CDTF">2022-07-01T21:27:20Z</dcterms:created>
  <dcterms:modified xsi:type="dcterms:W3CDTF">2024-06-20T19:11:20Z</dcterms:modified>
</cp:coreProperties>
</file>